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260" windowHeight="11730" tabRatio="750" activeTab="1"/>
  </bookViews>
  <sheets>
    <sheet name="Техник кисм" sheetId="2" r:id="rId1"/>
    <sheet name="Лок Рес Смет Расч" sheetId="1" r:id="rId2"/>
    <sheet name="ТЕХНОЛОГИЧЕСКОЕ ОБОРУДОВАНИЕ" sheetId="3" r:id="rId3"/>
    <sheet name="Деф АКТ" sheetId="4" r:id="rId4"/>
  </sheets>
  <definedNames>
    <definedName name="_xlnm.Print_Titles" localSheetId="1">'Лок Рес Смет Расч'!$9:$9</definedName>
  </definedNames>
  <calcPr calcId="145621"/>
</workbook>
</file>

<file path=xl/calcChain.xml><?xml version="1.0" encoding="utf-8"?>
<calcChain xmlns="http://schemas.openxmlformats.org/spreadsheetml/2006/main">
  <c r="A73" i="4" l="1"/>
  <c r="A74" i="4" s="1"/>
  <c r="A75" i="4" s="1"/>
  <c r="A76" i="4" s="1"/>
  <c r="A77" i="4" s="1"/>
  <c r="A78" i="4" s="1"/>
  <c r="A79" i="4" s="1"/>
  <c r="A80" i="4" s="1"/>
  <c r="A81" i="4" s="1"/>
  <c r="A82" i="4" s="1"/>
  <c r="A83" i="4" s="1"/>
  <c r="A84" i="4" s="1"/>
  <c r="A85" i="4" s="1"/>
  <c r="A86" i="4" s="1"/>
  <c r="A87" i="4" s="1"/>
  <c r="A88" i="4" s="1"/>
  <c r="F34" i="3"/>
  <c r="F33" i="3"/>
  <c r="F36" i="3" s="1"/>
  <c r="F25" i="3"/>
  <c r="A9" i="3"/>
  <c r="A10" i="3" s="1"/>
  <c r="A11" i="3" s="1"/>
  <c r="A12" i="3" s="1"/>
  <c r="A13" i="3" s="1"/>
  <c r="A14" i="3" s="1"/>
  <c r="A15" i="3" s="1"/>
  <c r="A16" i="3" s="1"/>
  <c r="A17" i="3" s="1"/>
  <c r="A18" i="3" s="1"/>
  <c r="A19" i="3" s="1"/>
  <c r="A20" i="3" s="1"/>
  <c r="A21" i="3" s="1"/>
  <c r="A22" i="3" s="1"/>
  <c r="A23" i="3" s="1"/>
  <c r="A24" i="3" s="1"/>
  <c r="F37" i="3" l="1"/>
  <c r="F26" i="3"/>
  <c r="F27" i="3" s="1"/>
  <c r="F38" i="3" s="1"/>
  <c r="F39" i="3" l="1"/>
  <c r="F40" i="3" l="1"/>
  <c r="F41" i="3" s="1"/>
  <c r="F125" i="1" l="1"/>
  <c r="F128" i="1" l="1"/>
  <c r="F17" i="1" l="1"/>
  <c r="F14" i="1"/>
  <c r="F126" i="1" s="1"/>
  <c r="F38" i="1" l="1"/>
  <c r="F127" i="1" s="1"/>
  <c r="F131" i="1" l="1"/>
  <c r="F132" i="1" s="1"/>
  <c r="F134" i="1" l="1"/>
  <c r="F135" i="1" l="1"/>
  <c r="F136" i="1" s="1"/>
</calcChain>
</file>

<file path=xl/sharedStrings.xml><?xml version="1.0" encoding="utf-8"?>
<sst xmlns="http://schemas.openxmlformats.org/spreadsheetml/2006/main" count="667" uniqueCount="368">
  <si>
    <t>ЛОКАЛЬНЫЙ РЕСУРСНЫЙ СМЕТНЫЙ РАСЧЕТ</t>
  </si>
  <si>
    <t>1</t>
  </si>
  <si>
    <t xml:space="preserve">                   </t>
  </si>
  <si>
    <t>Сметная стоимость</t>
  </si>
  <si>
    <t>--</t>
  </si>
  <si>
    <t>СУМ</t>
  </si>
  <si>
    <t>N п.п.</t>
  </si>
  <si>
    <t>Наименование работ и затрат</t>
  </si>
  <si>
    <t>Единица измерения</t>
  </si>
  <si>
    <t xml:space="preserve">Количество </t>
  </si>
  <si>
    <t>в базисном уровне</t>
  </si>
  <si>
    <t>на.ед.изм.</t>
  </si>
  <si>
    <t>общая</t>
  </si>
  <si>
    <t>ТРУДОВЫЕ РЕСУРСЫ</t>
  </si>
  <si>
    <t>ЗАТРАТЫ ТРУДА РАБОЧИХ-СТРОИТЕЛЕЙ</t>
  </si>
  <si>
    <t>ЧЕЛ.-Ч</t>
  </si>
  <si>
    <t>2</t>
  </si>
  <si>
    <t>3</t>
  </si>
  <si>
    <t>ЗАТРАТЫ ТРУДА МАШИНИСТОВ</t>
  </si>
  <si>
    <t>СТРОИТЕЛЬНЫЕ МАШИНЫ И МЕХАНИЗМЫ</t>
  </si>
  <si>
    <t>АВТОПОГРУЗЧИКИ 5 Т</t>
  </si>
  <si>
    <t>МАШ.-Ч</t>
  </si>
  <si>
    <t>4</t>
  </si>
  <si>
    <t>ВИБРАТОРЫ ПОВЕРХНОСТНЫЕ</t>
  </si>
  <si>
    <t>5</t>
  </si>
  <si>
    <t>ДРЕЛИ ЭЛЕКТРИЧЕСКИЕ</t>
  </si>
  <si>
    <t>6</t>
  </si>
  <si>
    <t>КРАНЫ НА АВТОМОБИЛЬНОМ ХОДУ ПРИ РАБОТЕ НА ДРУГИХ ВИДАХ СТРОИТЕЛЬСТВА 10 Т</t>
  </si>
  <si>
    <t>7</t>
  </si>
  <si>
    <t>КРАНЫ НА АВТОМОБИЛЬНОМ ХОДУ ПРИ РАБОТЕ НА МОНТАЖЕ ТЕХНОЛОГИЧЕСКОГО ОБОРУДОВАНИЯ 10 Т</t>
  </si>
  <si>
    <t>8</t>
  </si>
  <si>
    <t>ШУРУПОВЕРТЫ</t>
  </si>
  <si>
    <t>9</t>
  </si>
  <si>
    <t>МАШИНЫ ШЛИФОВАЛЬНЫЕ ЭЛЕКТРИЧЕСКИЕ</t>
  </si>
  <si>
    <t>10</t>
  </si>
  <si>
    <t>ПОДЪЕМНИКИ ГИДРАВЛИЧЕСКИЕ ВЫСОТОЙ ПОДЪЕМА 10 М</t>
  </si>
  <si>
    <t>11</t>
  </si>
  <si>
    <t>ПОДЪЕМНИКИ МАЧТОВЫЕ СТРОИТЕЛЬНЫЕ 0,5 Т</t>
  </si>
  <si>
    <t>12</t>
  </si>
  <si>
    <t>ПИЛЫ ДИСКОВЫЕ ЭЛЕКТРИЧЕСКИЕ</t>
  </si>
  <si>
    <t>13</t>
  </si>
  <si>
    <t>РАСТВОРОМЕШАЛКИ ДЛЯ ПРИГОТОВЛЕНИЯ ВОДОЦЕМЕНТНЫХ И ДРУГИХ РАСТВОРОВ 350 Л</t>
  </si>
  <si>
    <t>14</t>
  </si>
  <si>
    <t>РАСТВОРОНАСОСЫ 1 М3/Ч</t>
  </si>
  <si>
    <t>15</t>
  </si>
  <si>
    <t>СТАНОК КАМНЕРЕЗНЫЙ УНИВЕРСАЛЬНЫЙ</t>
  </si>
  <si>
    <t>16</t>
  </si>
  <si>
    <t>УСТАНОВКИ ДЛЯ СВАРКИ РУЧНОЙ ДУГОВОЙ (ПОСТОЯННОГО ТОКА)</t>
  </si>
  <si>
    <t>17</t>
  </si>
  <si>
    <t>ШУРУПОВЕРТЫ СТРОИТЕЛЬНО-МОНТАЖНЫЕ</t>
  </si>
  <si>
    <t>18</t>
  </si>
  <si>
    <t>АВТОМОБИЛИ БОРТОВЫЕ ГРУЗОПОДЪЕМНОСТЬЮ ДО 5 Т</t>
  </si>
  <si>
    <t>19</t>
  </si>
  <si>
    <t>20</t>
  </si>
  <si>
    <t>АВТОМОБИЛИ БОРТОВЫЕ ГРУЗОПОДЪЕМНОСТЬЮ ДО 8 Т</t>
  </si>
  <si>
    <t>21</t>
  </si>
  <si>
    <t>ПЕРФОРАТОРЫ ЭЛЕКТРИЧЕСКИЕ</t>
  </si>
  <si>
    <t>МАШИНЫ ШЛИФОВАЛЬНЫЕ ЭЛЕКТРИЧЕСКИЕ (БЕЗ СТОИМОСТИ ЭЛЕКТРОЭНЕРГИИ)</t>
  </si>
  <si>
    <t>МАТЕРИАЛЬНЫЕ РЕСУРСЫ</t>
  </si>
  <si>
    <t>23</t>
  </si>
  <si>
    <t>ВОДА</t>
  </si>
  <si>
    <t>М3</t>
  </si>
  <si>
    <t>24</t>
  </si>
  <si>
    <t>РАСТВОР ЦЕМЕНТНО-ИЗВЕСТКОВЫЙ 1:1:6</t>
  </si>
  <si>
    <t>25</t>
  </si>
  <si>
    <t>РАСТВОР ЦЕМЕНТНО-ПЕСЧАНЫЙ М-150</t>
  </si>
  <si>
    <t>26</t>
  </si>
  <si>
    <t>РАСТВОР ГОТОВЫЙ ОТДЕЛОЧНЫЙ ТЯЖЕЛЫЙ, ЦЕМЕНТНЫЙ: 1:3</t>
  </si>
  <si>
    <t>27</t>
  </si>
  <si>
    <t>СМЕСЬ СУХАЯ ГИПСОВАЯ</t>
  </si>
  <si>
    <t>Т</t>
  </si>
  <si>
    <t>28</t>
  </si>
  <si>
    <t>БЕТОН ТЯЖЕЛЫЙ, КЛАСС В 7,5 (М100)</t>
  </si>
  <si>
    <t>29</t>
  </si>
  <si>
    <t>КРАСКА ВОДНО-ДИСПЕРСИОННАЯ АКРИЛОВАЯ</t>
  </si>
  <si>
    <t>30</t>
  </si>
  <si>
    <t>ГРУНТОВКА НА АКРИЛОВОЙ ОСНОВЕ</t>
  </si>
  <si>
    <t>31</t>
  </si>
  <si>
    <t>УГОЛОК НАРУЖНЫЙ ДЛЯ ПЛАСТИКОВОГО ПЛИНТУСА</t>
  </si>
  <si>
    <t>ШТ</t>
  </si>
  <si>
    <t>32</t>
  </si>
  <si>
    <t>УГОЛОК ВНУТРЕННИЙ ДЛЯ ПЛАСТИКОВОГО ПЛИНТУСА</t>
  </si>
  <si>
    <t>33</t>
  </si>
  <si>
    <t>СОЕДИНИТЕЛЬ ДЛЯ ПЛАСТИКОВОГО ПЛИНТУСА</t>
  </si>
  <si>
    <t>34</t>
  </si>
  <si>
    <t>ЗАГЛУШКА ТОРЦЕВАЯ ДЛЯ ПЛАСТИКОВОГО ПЛИНТУСА</t>
  </si>
  <si>
    <t>35</t>
  </si>
  <si>
    <t>ЗАКЛАДНЫЕ ДЕТАЛИ ИЗ АЛЮМИНИЕВОГО ПРОФИЛЯ РАЗМЕРОМ 60Х27Х0,6</t>
  </si>
  <si>
    <t>М</t>
  </si>
  <si>
    <t>36</t>
  </si>
  <si>
    <t>БУМАГА РОЛЕВАЯ</t>
  </si>
  <si>
    <t>37</t>
  </si>
  <si>
    <t>ВИНТЫ САМОНАРЕЗАЮЩИЕ СМ1-35</t>
  </si>
  <si>
    <t>38</t>
  </si>
  <si>
    <t>ГВОЗДИ СТРОИТЕЛЬНЫЕ С ПЛОСКОЙ ГОЛОВКОЙ 1,6Х50 ММ</t>
  </si>
  <si>
    <t>39</t>
  </si>
  <si>
    <t>БОЛТЫ СТРОИТЕЛЬНЫЕ С ГАЙКАМИ И ШАЙБАМИ</t>
  </si>
  <si>
    <t>КГ</t>
  </si>
  <si>
    <t>40</t>
  </si>
  <si>
    <t>ГИПСОВЫЕ ВЯЖУЩИЕ Г-3</t>
  </si>
  <si>
    <t>41</t>
  </si>
  <si>
    <t>ДЮБЕЛИ РАСПОРНЫЕ ПОЛИЭТИЛЕНОВЫЕ 6Х30 ММ</t>
  </si>
  <si>
    <t>10 ШТ</t>
  </si>
  <si>
    <t>42</t>
  </si>
  <si>
    <t>КРАСКИ ЦВЕТНЫЕ, ГОТОВЫЕ К ПРИМЕНЕНИЮ ДЛЯ ВНУТРЕННИХ РАБОТ МА-25 ГОЛУБАЯ, ОРАНЖЕВО-БЕЖЕВАЯ</t>
  </si>
  <si>
    <t>43</t>
  </si>
  <si>
    <t>ГРУНТОВКА</t>
  </si>
  <si>
    <t>44</t>
  </si>
  <si>
    <t>ДЮБЕЛЬ-ПРОБКИ ДЛ. 65 ММ</t>
  </si>
  <si>
    <t>45</t>
  </si>
  <si>
    <t>ГРУНТОВКА НА ОСНОВЕ МИКРОКАЛЬЦИТА</t>
  </si>
  <si>
    <t>46</t>
  </si>
  <si>
    <t>КЛЕЙ ДЛЯ ОБЛИЦОВОЧНЫХ РАБОТ (СУХАЯ СМЕСЬ)</t>
  </si>
  <si>
    <t>47</t>
  </si>
  <si>
    <t>МАСТИКА БИТУМНО-ЛАТЕКСНАЯ КРОВЕЛЬНАЯ</t>
  </si>
  <si>
    <t>48</t>
  </si>
  <si>
    <t>МАСТИКА ГЕРМЕТИЗИРУЮЩАЯ ОТВЕРЖДАЮЩАЯСЯ ОДНОКОМПОНЕНТНАЯ СТРОИТЕЛЬНАЯ "ГЕРОСТОН"</t>
  </si>
  <si>
    <t>49</t>
  </si>
  <si>
    <t>ШПАТЛЕВКА "KNAUF"</t>
  </si>
  <si>
    <t>50</t>
  </si>
  <si>
    <t>ЛЕНТА САМОКЛЕЮЩАЯСЯ "KNAUF"</t>
  </si>
  <si>
    <t>51</t>
  </si>
  <si>
    <t>ГИПСОКАРТОННАЯ ПЛИТКА "KNAUF"</t>
  </si>
  <si>
    <t>М2</t>
  </si>
  <si>
    <t>52</t>
  </si>
  <si>
    <t>СЕТКА ТКАНАЯ С КВАДРАТНЫМИ ЯЧЕЙКАМИ N 05 БЕЗ ПОКРЫТИЯ</t>
  </si>
  <si>
    <t>53</t>
  </si>
  <si>
    <t>УГОЛЬ ДРЕВЕСНЫЙ МАРКИ А</t>
  </si>
  <si>
    <t>54</t>
  </si>
  <si>
    <t>ЦЕМЕНТ ДЛЯ ПРИГОТОВЛЕНИЯ РАСТВОРА В ПОСТРОЕЧНЫХ УСЛОВИЯХ И В ДРУГИХ ПОДОБНЫХ СЛУЧАЯХ МАРКА ПО ПРОЕКТУ</t>
  </si>
  <si>
    <t>55</t>
  </si>
  <si>
    <t>ЭЛЕКТРОДЫ ДИАМЕТРОМ 6 ММ Э42</t>
  </si>
  <si>
    <t>56</t>
  </si>
  <si>
    <t>ШУРУП САМОНАРЕЗАЮЩИЙ (TN) 3,5/35 ММ</t>
  </si>
  <si>
    <t>57</t>
  </si>
  <si>
    <t>НАКОНЕЧНИК ПОЛИЭТИЛЕННОВЫЙ</t>
  </si>
  <si>
    <t>1000ШТ</t>
  </si>
  <si>
    <t>58</t>
  </si>
  <si>
    <t>КАРБОРУНД</t>
  </si>
  <si>
    <t>59</t>
  </si>
  <si>
    <t>ШКУРКА ШЛИФОВАЛЬНАЯ ДВУХСЛОЙНАЯ С ЗЕРНИСТОСТЬЮ 40/25</t>
  </si>
  <si>
    <t>60</t>
  </si>
  <si>
    <t>ПИЛОМАТЕРИАЛЫ ХВОЙНЫХ ПОРОД ДОСКИ НЕОБРЕЗНЫЕ ДЛИНОЙ 2-3,75 М, ВСЕ ШИРИНЫ, ТОЛЩИНОЙ 32-40 ММ II СОРТА</t>
  </si>
  <si>
    <t>61</t>
  </si>
  <si>
    <t>ПИЛОМАТЕРИАЛЫ ХВОЙНЫХ ПОРОД ДОСКИ НЕОБРЕЗНЫЕ ДЛИНОЙ 2-3,75 М, ВСЕ ШИРИНЫ, ТОЛЩИНОЙ 32-40 ММ IV СОРТА</t>
  </si>
  <si>
    <t>62</t>
  </si>
  <si>
    <t>МУКА АНДЕЗИТОВАЯ КИСЛОТОУПОРНАЯ МАРКА А</t>
  </si>
  <si>
    <t>63</t>
  </si>
  <si>
    <t>ВЕТОШЬ</t>
  </si>
  <si>
    <t>64</t>
  </si>
  <si>
    <t>ПЛИНТУСА ДЛЯ ПОЛОВ ПЛАСТИКОВЫЕ</t>
  </si>
  <si>
    <t>65</t>
  </si>
  <si>
    <t>ПОРОШОК ПОЛИРУЮЩИЙ</t>
  </si>
  <si>
    <t>66</t>
  </si>
  <si>
    <t>СМЕСЬ СУХАЯ ДЛЯ ЗАДЕЛКИ ШВОВ</t>
  </si>
  <si>
    <t>67</t>
  </si>
  <si>
    <t>БИРКИ МАРКИРОВОЧНЫЕ</t>
  </si>
  <si>
    <t>100ШТ</t>
  </si>
  <si>
    <t>68</t>
  </si>
  <si>
    <t>ВТУЛКИ ИЗОЛИРУЮЩИЕ</t>
  </si>
  <si>
    <t>69</t>
  </si>
  <si>
    <t>ЗАЖИМ ЛЮСТРОВЫЙ</t>
  </si>
  <si>
    <t>70</t>
  </si>
  <si>
    <t>ДИСК ПОЛИРОВОЧНЫЙ Д 125 ММ</t>
  </si>
  <si>
    <t>71</t>
  </si>
  <si>
    <t>ПРОФИЛЬ 60Х27</t>
  </si>
  <si>
    <t>72</t>
  </si>
  <si>
    <t>ЯКОРНЫЙ ПОДВЕС С ПРОВОЛОКОЙ</t>
  </si>
  <si>
    <t>73</t>
  </si>
  <si>
    <t>ПРЯМОЙ ПОДВЕС</t>
  </si>
  <si>
    <t>74</t>
  </si>
  <si>
    <t>СОЕДИНИТЕЛЬ 1 УРОВНЯ</t>
  </si>
  <si>
    <t>75</t>
  </si>
  <si>
    <t>СОЕДИНИТЕЛЬ 2 УРОВНЯ</t>
  </si>
  <si>
    <t>76</t>
  </si>
  <si>
    <t>УДЛИНИТЕЛЬ</t>
  </si>
  <si>
    <t>77</t>
  </si>
  <si>
    <t>КЛЕЙ СТРОИТЕЛЬНЫЙ "ЖИДКИЕ ГВОЗДИ"</t>
  </si>
  <si>
    <t>78</t>
  </si>
  <si>
    <t>АЛЮМИНИЕВЫЕ ДВЕРИ ТИПА "AKFA"</t>
  </si>
  <si>
    <t>79</t>
  </si>
  <si>
    <t>КРЮК</t>
  </si>
  <si>
    <t>80</t>
  </si>
  <si>
    <t>ЛЕНТА К226</t>
  </si>
  <si>
    <t>100М</t>
  </si>
  <si>
    <t>81</t>
  </si>
  <si>
    <t>ПОЛОСКИ И ПРЯЖКИ ДЛЯ КРЕПЛЕНИЯ ПРОВОДОВ</t>
  </si>
  <si>
    <t>82</t>
  </si>
  <si>
    <t>РОЗЕТКИ ПОТОЛОЧНЫЕ</t>
  </si>
  <si>
    <t>83</t>
  </si>
  <si>
    <t>СЖИМ СОЕДИНИТЕЛЬНЫЙ</t>
  </si>
  <si>
    <t>84</t>
  </si>
  <si>
    <t>ТРУБКА ПОЛИХЛОРВИНИЛОВАЯ</t>
  </si>
  <si>
    <t>85</t>
  </si>
  <si>
    <t>ШУРУПЫ-САМОРЕЗЫ 35 ММ</t>
  </si>
  <si>
    <t>86</t>
  </si>
  <si>
    <t>КЛИНЬЯ ДЕРЕВЯННЫЕ</t>
  </si>
  <si>
    <t>87</t>
  </si>
  <si>
    <t>ЗВУКОИЗОЛЯЦИОННАЯ ПОДЛОЖКА ПОД ПАРКЕТ 2 ММ</t>
  </si>
  <si>
    <t>88</t>
  </si>
  <si>
    <t>МНОГОСЛОЙНЫЕ ПАРКЕТНЫЕ ДОСКИ ТИПА TARKETT</t>
  </si>
  <si>
    <t>89</t>
  </si>
  <si>
    <t>СТЕКЛОЛЕНТА ЛИПКАЯ ИЗОЛЯЦИОННАЯ НА ПОЛИКАСИНОВОМ КОМПАУНДЕ МАРКИ ЛСЭПЛ, ШИРИНОЙ 20-30 ММ, ТОЛЩИНОЙ ОТ 0,14 ДО 0,19 ММ ВКЛЮЧИТЕЛЬНО</t>
  </si>
  <si>
    <t>90</t>
  </si>
  <si>
    <t>ЛАК ВОДНО-ДИСПЕРСИОННЫЙ "STONEMIX" НА ОСНОВЕ АКРИЛА</t>
  </si>
  <si>
    <t>91</t>
  </si>
  <si>
    <t>СМЕСЬ УНИВЕРСАЛЬНАЯ ДЕКОРАТИВНАЯ "STONEMIX" НА ОСНОВЕ ТРАВЕРТИНА</t>
  </si>
  <si>
    <t>92</t>
  </si>
  <si>
    <t>СВЕТИЛЬНИК СВЕТОДИОДНЫЙ</t>
  </si>
  <si>
    <t>93</t>
  </si>
  <si>
    <t>ИТАЛОГРАНИТ ТОЛЩ.15ММ</t>
  </si>
  <si>
    <t>94</t>
  </si>
  <si>
    <t>ОТБОЙНЫЕ ДОСКИ ИЗ МДФ ШИРИНОЙ 120ММ ТОЛЩ.12ММ</t>
  </si>
  <si>
    <t>П.М.</t>
  </si>
  <si>
    <t>95</t>
  </si>
  <si>
    <t>РОЗЕТКА ДЛЯ ТЕЛЕФОНА</t>
  </si>
  <si>
    <t>96</t>
  </si>
  <si>
    <t>РОЗЕТКА ДЛЯ TV</t>
  </si>
  <si>
    <t>97</t>
  </si>
  <si>
    <t>РОЗЕТКА ДЛЯ ИНТЕРНЕТА</t>
  </si>
  <si>
    <t>98</t>
  </si>
  <si>
    <t>РОЗЕТКА ШТЕПСЕЛЬНАЯ 2-Х ГНЕЗДОВАЯ ДЛЯ СКРЫТОЙ ПРОВОДКЕ</t>
  </si>
  <si>
    <t>99</t>
  </si>
  <si>
    <t>СВЕТОДИОДНАЯ ЛЕНТА</t>
  </si>
  <si>
    <t>100</t>
  </si>
  <si>
    <t>НАПРАВЛЯЮЩИЙ ПОТОЛОЧНЫЙ СВЕТИЛЬНИК</t>
  </si>
  <si>
    <t>101</t>
  </si>
  <si>
    <t>СВЕТИЛЬНИК ШАРООБРАЗНЫЙ ЗОЛОТОЙ ПОДВЕС "GOLD CHROME MODERN BALL"</t>
  </si>
  <si>
    <t>102</t>
  </si>
  <si>
    <t>ПЛИТКИ ПЛИНТУСНЫЕ ИТАЛОГРАНИТНЫЕ ТОЛЩ.15ММ</t>
  </si>
  <si>
    <t>103</t>
  </si>
  <si>
    <t>ОГРАЖДЕНИЕ ИЗ АНОДИРОВАННЫХ ТРУБ ОСТЕКЛЕННЫХ /СТОЙКА В СБОРЕ, КРУГЛАЯ ИЗ НЕРЖАВЕЮЩЕЙ СТАЛИ AISI 304,СТЕКЛОДЕРЖАТЕЛИ ЛИТЫЕ,ПОРУЧЕНЬ ИЗ НЕРЖАВЕЮЩЕЙ СТАЛИ,СТЕКЛО ЗАКАЛЕННОЕ ТОЛЩИНОЙ 10 ММ/</t>
  </si>
  <si>
    <t>104</t>
  </si>
  <si>
    <t>СТОИМОСТЬ ВИТРАЖЕЙ ИЗ КОЛЕННОГО СТЕКЛА ТОЛЩ.10ММ СО ВСЕМИ СОПУСВУЮЩИМИ ПРИБОРАМИ</t>
  </si>
  <si>
    <t>105</t>
  </si>
  <si>
    <t>СТОИМОСТЬ ВИТРАЖЕЙ ИЗ АКРИЛА ЧЕРНОГО ЦВЕТА СО ВСЕМИ СОПУСВУЮЩИМИ ПРИБОРАМИ</t>
  </si>
  <si>
    <t>106</t>
  </si>
  <si>
    <t>ПЛИТЫ ГРАНИТНЫЕ ТОЛЩ.30ММ</t>
  </si>
  <si>
    <t>ИТОГО</t>
  </si>
  <si>
    <t>ИТОГО МАТЕРИАЛЫ</t>
  </si>
  <si>
    <t>ЗАРПЛАТА</t>
  </si>
  <si>
    <t>ЭКСПЛУАТАЦИЯ МАШИН И МЕХАНИЗМОВ</t>
  </si>
  <si>
    <t>СКЛАСКИЕ РАСХОДЫ 0,0 %</t>
  </si>
  <si>
    <t>КАБЕЛЬ И ПРОВОД</t>
  </si>
  <si>
    <t xml:space="preserve">ИТОГО </t>
  </si>
  <si>
    <t>ОБОРУДОВАНИЕ</t>
  </si>
  <si>
    <t>ИТОГО БЕЗ НДС</t>
  </si>
  <si>
    <t>НДС 15,0</t>
  </si>
  <si>
    <t>ВСЕГО  С НДС</t>
  </si>
  <si>
    <t>ТРАНСПОРТНЫЕ РАСХОДЫ 5,0%</t>
  </si>
  <si>
    <t>Дизайн проект Центра банковских услуг Янгиюльского филиала  АКБ Кишлок курилиш банка в торговом комплексе "Эркин" расположенного в Зангиатинском районе Ташкентской области</t>
  </si>
  <si>
    <t>РЕМОНТНО-СТРОИТЕЛЬНЫЕ РАБОТЫ</t>
  </si>
  <si>
    <t>АГРЕГАТЫ ОКРАСОЧНЫЕ С ПНЕВМАТИЧЕСКИМ РАСПЫЛЕНИЕМ ДЛЯ ОКРАСКИ ФАСАДОВ ЗДАНИЙ 500 М3/Ч МОЩНОСТЬЮ 1 КВТ</t>
  </si>
  <si>
    <t>ПРОЧИЕ РАСХОДЫ ПОДРЯДЧИКА 19,0 %</t>
  </si>
  <si>
    <t>№</t>
  </si>
  <si>
    <t>Асосий маълумотлар ва талаблар номи</t>
  </si>
  <si>
    <t>Асосий маълумотлар ва талаблар мазмуни</t>
  </si>
  <si>
    <t>Буюртмачи</t>
  </si>
  <si>
    <t>АТБ “Қишлоқ курилиш банк” Янгийўл филиали</t>
  </si>
  <si>
    <t>Қурилиш учун асос</t>
  </si>
  <si>
    <t>Қурилиш тури</t>
  </si>
  <si>
    <t>Жорий таъмирлаш</t>
  </si>
  <si>
    <t>Молиялаштириш манбаи</t>
  </si>
  <si>
    <t>АТБ “Қишлоқ курилиш банк” Янгийўл филиалининг ўз маблағлари ҳисобидан</t>
  </si>
  <si>
    <t>Буюртмачи реквизитлари</t>
  </si>
  <si>
    <t>Ўзбеккистон Республикаси Тошкент вилояти, Янгийўл шахар, Шароф Рашидов кўчаси, 1-уй.</t>
  </si>
  <si>
    <t>АТБ “Қишлоқ курилиш банк” Янгийўл филиали Тел:(78)150-25-71</t>
  </si>
  <si>
    <t>Лойиҳаланаётган объектнинг талаблари</t>
  </si>
  <si>
    <t>- мижоз ва банк ходими ўртасида мустахкам тўсиқли ойна ўрнатиш;</t>
  </si>
  <si>
    <t>- мижозлар учун юқори сифатли айланали юмшоқ ўриндиқлар ўрнатиш;</t>
  </si>
  <si>
    <t>- Бинонинг ичида махсус ойнали тўсиқлар билан ўралган чегаралар ўрнатиш, банк мижозлари учун кутиш зали, юридик ва жисмоний шахсларга хизмат кўрсатадиган алоҳида худудлар,(зоналар) универсал касса ва мижозларнинг ўз ўзига хизмат кўрсатиши худудидан иборат бўлиш керак.</t>
  </si>
  <si>
    <t>- мижозларга хизмат курсатадиган махсус ҳудудларга мослаштириш,</t>
  </si>
  <si>
    <t>- мижозларга тез, қулай ва сифатли хизмат кўрсатадиган, мижоз учун кириб чиқиш  йулаклари ажратилган бўлиши шарт.</t>
  </si>
  <si>
    <t>Қурилиш ишларига талаблар</t>
  </si>
  <si>
    <t>Тайёрланган лойиҳа-смета ҳужжатлари ва экспертиза хулосаси асосида банк Бошқаруви қарорида рухсат берилган қийматдан кўп бўлмаган миқдорда амалга оширилиш лозим.</t>
  </si>
  <si>
    <t>Узбекистон Республикаси ҳудудидаги амалда бўлган норма, меъёр ва қоидаларга мувофиқ бажарилсин.</t>
  </si>
  <si>
    <t>Қурилиш ишларини амалга ошириш муддати</t>
  </si>
  <si>
    <t>Дастлабки тўлов ўтказилган кундан бошлаб 30 календар куни ичида</t>
  </si>
  <si>
    <t>ТЕХНОЛОГИЧЕСКОЕ ОБОРУДОВАНИЕ</t>
  </si>
  <si>
    <t>в текущем (прогнозном)</t>
  </si>
  <si>
    <t>КРЕСЛО ПОДЪЕМНО-ПОВОРТНОЕ 550Х400Х800</t>
  </si>
  <si>
    <t>шт</t>
  </si>
  <si>
    <t>СТУЛ ОФИСНЫЙ ПОЛУМЯГКИЙ 450Х450Х900</t>
  </si>
  <si>
    <t>Стол компьютерный 1500 х700 х 750</t>
  </si>
  <si>
    <t>Скамья для ожидания на три посадочных мест</t>
  </si>
  <si>
    <t>Персональный компьютер (Core-i 5) в комплекте с UPS (Удлинитель Пилот)</t>
  </si>
  <si>
    <t>Журналный стол 1000х600х400</t>
  </si>
  <si>
    <t>Сейф металлический 600 х400  х 900</t>
  </si>
  <si>
    <t>Урна</t>
  </si>
  <si>
    <t>Проводной телефон</t>
  </si>
  <si>
    <t>Сейф металлический 600 х400  х 1800</t>
  </si>
  <si>
    <t xml:space="preserve">Шкаф многофункциональный 1200х400х2000  </t>
  </si>
  <si>
    <t>Кулер для воды   920x270x320  Э1Ф; 220;1.2кВт*ч</t>
  </si>
  <si>
    <t>Коллонный кондиционер 56х191х36     16 кВт</t>
  </si>
  <si>
    <t xml:space="preserve">Принтер  настольный </t>
  </si>
  <si>
    <t>Принтер  настольный многофункциональный</t>
  </si>
  <si>
    <t>Стол компьютерный 1800 х700 х 750</t>
  </si>
  <si>
    <t>Комнатные растения(Фикус лировидный)</t>
  </si>
  <si>
    <t>ТРАНСПОРТНЫЕ РАСХОДЫ 2,0 %</t>
  </si>
  <si>
    <t>ТРАНСПОРТНЫЕ РАСХОДЫ 3,0%</t>
  </si>
  <si>
    <t>СКЛАСКИЕ РАСХОДЫ 2,0 %</t>
  </si>
  <si>
    <t>ПРОЧИЕ РАСХОДЫ ПОДРЯДЧИКА 19,00 %</t>
  </si>
  <si>
    <t>НДС 15 %</t>
  </si>
  <si>
    <t>ИТОГО С НДС</t>
  </si>
  <si>
    <t>АТБ “Қишлоқ қурилиш банк” Янгийўл филиалининг Эркин савдо мажмуасида банк хизматлари марказини қуриш бўйича техник топшириқ</t>
  </si>
  <si>
    <t>АТБ “Қишлоқ курилиш банк ”нинг 2021 йил 17 декабрдаги №32 сонли қарори</t>
  </si>
  <si>
    <t>АТБ “Қишлоқ курилиш банк” Янгийўл филиалининг Эркин савдо мажмуасида банк хизматлари марказини қуриш бўйича талаблар:</t>
  </si>
  <si>
    <t>70 квадрат метрли буш турган хонани тамирлаш</t>
  </si>
  <si>
    <t>Банк ходимлари учун махсус ўриндиқлар ва махсус иш столи ва сифатли (бренд) фирма компьютерлар билан таъминлаш</t>
  </si>
  <si>
    <t>мижозлар учун кириб чиқиш йулаклари ташкил этиш, куллер, кондиционер ва хонаки гуллар билан жихозлаш</t>
  </si>
  <si>
    <t>"УТВЕРЖДАЮ"</t>
  </si>
  <si>
    <t>АКБ Кишлоккурилишбанк</t>
  </si>
  <si>
    <t>Янгиюльский филиал</t>
  </si>
  <si>
    <t>Б.Р.Артиков</t>
  </si>
  <si>
    <t>"______"_______________________2021г.</t>
  </si>
  <si>
    <t xml:space="preserve">Д Е Ф Е К Т Н Ы Й      А К Т </t>
  </si>
  <si>
    <t xml:space="preserve">      Мы нижеподписавшиеся,____________________________________________________________________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сего числа составили настоящий дефектный акт по текущиму ремонту здания дома Центра банковских услуг Янгиюльского филиала  АКБ Кишлок курилиш банка в торговом комплексе "Эркин"                     расположенного в Зангиатинском районе Ташкентской области и нашли необходимым произвести нижеследующие виды ремонтных работ:  </t>
  </si>
  <si>
    <t>КОЛ-ВО</t>
  </si>
  <si>
    <t>ВНУТРЕННЯЯ ОТДЕЛКА</t>
  </si>
  <si>
    <t>ОБЛИЦОВКА ПОТОЛКОВ СРЕДНЕЙ СЛОЖНОСТИ ГИПСОКАРТОННЫМИ ПЛИТАМИ КНАУФ С УСТРОЙСТВОМ КАРКАСА</t>
  </si>
  <si>
    <t>100М2</t>
  </si>
  <si>
    <t>СПЛОШНОЕ ВЫРАВНИВАНИЕ ПОВЕРХНОСТЕЙ (ОДНОСЛОЙНАЯ ШТУКАТУРКА) ГИПСОВЫМИ СУХИМИ СМЕСЯМИ: ТОЛЩИНОЙ ДО 10 ММ ПОТОЛКОВ /ТОЛЩ.2ММ/</t>
  </si>
  <si>
    <t>ИСКЛЮЧИТЬ 8 ММ</t>
  </si>
  <si>
    <t>ОКРАСКА ВОДНО-ДИСПЕРСИОННЫМИ АКРИЛОВЫМИ СОСТАВАМИ УЛУЧШЕННАЯ ПО СБОРНЫМ КОНСТРУКЦИЯМ ПОТОЛКОВ, ПОДГОТОВЛЕННЫМ ПОД ОКРАСКУ</t>
  </si>
  <si>
    <t xml:space="preserve">100 М2 </t>
  </si>
  <si>
    <t>ОШТУКАТУРИВАНИЕ ПОВЕРХНОСТЕЙ ЦЕМЕНТНО-ИЗВЕСТКОВЫМ РАСТВОРОМ ПО КАМНЮ И БЕТОНУ ВЫСОКОКАЧЕСТВЕННОЕ СТЕН</t>
  </si>
  <si>
    <t>ОКРАСКА ВОДНО-ДИСПЕРСИОННЫМИ АКРИЛОВЫМИ СОСТАВАМИ УЛУЧШЕННАЯ ПО СБОРНЫМ КОНСТРУКЦИЯМ СТЕН, ПОДГОТОВЛЕННЫМ ПОД ОКРАСКУ</t>
  </si>
  <si>
    <t>УСТАНОВКА ОТБОЙНЫХ ДОСОК ИЗ МДФ</t>
  </si>
  <si>
    <t>НАРУЖНАЯ ОТДЕЛКА</t>
  </si>
  <si>
    <t>ОБЛИЦОВКА ЦОКОЛЯ ГРАНИТНЫМИ ПЛИТАМИ ПОЛИРОВАННЫМИ ТОЛЩИНОЙ 40 ММ ПРИ ЧИСЛЕ ПЛИТ В 1 М2 ДО 3</t>
  </si>
  <si>
    <t>ИСКЛЮЧИТЬ 10 ММ</t>
  </si>
  <si>
    <t>ОЧИСТКА ВРУЧНУЮ ПОВЕРХНОСТИ СТЕН ОТ КРАСОК</t>
  </si>
  <si>
    <t>ОТДЕЛКА НАРУЖНЫХ СТЕН ПО ПОДГОТОВЛЕННЫМ ПОВЕРХНОСТЯМ ДЕКОРАТИВНЫМ ПОКРЫТИЕМ ПОД ИМИТАЦИЮ НАТУРАЛЬНОГО КАМНЯ "ТРАВЕРТИН" СПЛОШНОЕ НАНЕСЕНИЕ С ПОЛИРОВКОЙ ПОВЕРХНОСТИ (БЕЗ РИСУНКА) С РАСХОДОМ 350 КГ РУЧНЫМ СПОСОБОМ</t>
  </si>
  <si>
    <t>100 М2</t>
  </si>
  <si>
    <t>ОГРАЖДЕНИЕ ОГ-1</t>
  </si>
  <si>
    <t>УСТРОЙСТВО МЕТАЛЛИЧЕСКИХ ОГРАЖДЕНИЙ ОГ-1</t>
  </si>
  <si>
    <t>ПРОЕМЫ</t>
  </si>
  <si>
    <t>УСТАНОВКА ВИТРАЖЕЙ ИЗ КОЛЕННОГО СТЕКЛА ВН-1</t>
  </si>
  <si>
    <t>УСТАНОВКА ВИТРАЖЕЙ ИЗ КОЛЕННОГО СТЕКЛА ВВ-1</t>
  </si>
  <si>
    <t>УСТАНОВКА ВИТРАЖЕЙ ИЗ КОЛЕННОГО СТЕКЛА ВВ-2</t>
  </si>
  <si>
    <t>22</t>
  </si>
  <si>
    <t>УСТАНОВКА БЛОКОВ ДЕРЕВО АЛЮМИНИЕВЫХ, АЛЮМИНИЕВЫХ, МЕТАЛЛОПЛАСТИКОВЫХ В НАРУЖНЫХ И ВНУТРЕННИХ ДВЕРНЫХ ПРОЕМАХ: В КАМЕННЫХ СТЕНАХ ПЛОЩАДЬЮ ПРОЕМА ДО 3 М2 /ВНД-1/</t>
  </si>
  <si>
    <t>РАЗДЕЛ 5.ПОЛЫ</t>
  </si>
  <si>
    <t>ТИП-1</t>
  </si>
  <si>
    <t>УСТРОЙСТВО СТЯЖЕК ЦЕМЕНТНЫХ ТОЛЩИНОЙ 20 ММ /ТОЛЩ.15ММ/</t>
  </si>
  <si>
    <t>ИСКЛЮЧИТЬ 5 ММ</t>
  </si>
  <si>
    <t>УСТРОЙСТВО ПОКРЫТИЙ ИЗ КЕРАМОГРАНИТНЫХ ПЛИТОК РАЗМЕРАМИ ДО 60X60 СМ</t>
  </si>
  <si>
    <t>УСТРОЙСТВО ПЛИНТУСОВ ИЗ ГОТОВЫХ КЕРАМОГРАНИТНЫХ ПЛИТОК ТОЛЩИНОЙ ДО 15 ММ ШИРИНОЙ ДО 100 ММ НА КЛЕЕ ИЗ СУХИХ СМЕСЕЙ</t>
  </si>
  <si>
    <t>ТИП-2</t>
  </si>
  <si>
    <t>УСТРОЙСТВО ПОДСТИЛАЮЩИХ СЛОЕВ БЕТОННЫХ</t>
  </si>
  <si>
    <t>УСТРОЙСТВО ПОКРЫТИЙ ПО ГОТОВОМУ ОСНОВАНИЮ, "ПЛАВАЮЩИМ" СПОСОБОМ, ИЗ МНОГОСЛОЙНЫХ ПАРКЕТНЫХ ДОСОК ТИПА TARKETT БЕЗ ПРИКЛЕЕВАНИЯ СТЫКОВ</t>
  </si>
  <si>
    <t>УСТРОЙСТВО ПЛИНТУСОВ ПЛАСТИКОВЫХ НА ВИНТАХ САМОНАРЕЗАЮЩИХ</t>
  </si>
  <si>
    <t>ЭЛЕКТРООСВЕЩЕНИЕ</t>
  </si>
  <si>
    <t>СВЕТИЛЬНИК С ПОДВЕСКОЙ НА КРЮК ДЛЯ ПОМЕЩЕНИЙ С НОРМАЛЬНЫМИ УСЛОВИЯМИ СРЕДЫ</t>
  </si>
  <si>
    <t>СВЕТИЛЬНИК СВЕТОДИОДНЫЙ В ПОДВЕСНЫХ ПОТОЛКАХ</t>
  </si>
  <si>
    <t>100 ШТ</t>
  </si>
  <si>
    <t>ПРОКЛАДКА СВЕТОДИОДНОЙ ЛЕНТЫ</t>
  </si>
  <si>
    <t>ВЫКЛЮЧАТЕЛИ, ПЕРЕКЛЮЧАТЕЛИ И ШТЕПСЕЛЬНЫЕ РОЗЕТКИ. РОЗЕТКА ШТЕПСЕЛЬНАЯ УТОПЛЕННОГО ТИПА ПРИ СКРЫТОЙ ПРОВОДКЕ</t>
  </si>
  <si>
    <t>ТЕХНОЛОГИЧЕСКОЕ МЕБЕЛЬНЫЙ ИНВЕНТАРЬ И ОБОРУДОВАНИЕ</t>
  </si>
  <si>
    <t>ПОДПИСИ :</t>
  </si>
  <si>
    <t>И.Н.Хажиев</t>
  </si>
  <si>
    <t>___________________</t>
  </si>
  <si>
    <t>А.И.Ишанханова</t>
  </si>
  <si>
    <t>А.К.Мирзахмедов</t>
  </si>
  <si>
    <t>Р.А.Умаров</t>
  </si>
  <si>
    <t>Ж.Р.Соипов</t>
  </si>
  <si>
    <t>Д.Б.Атабаев</t>
  </si>
  <si>
    <t>О.А.Тураев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</si>
</sst>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000"/>
  </numFmts>
  <fonts count="40" x14ac:knownFonts="1">
    <font>
      <sz val="10"/>
      <name val="Times New Roman Cyr"/>
      <family val="1"/>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family val="1"/>
      <charset val="204"/>
    </font>
    <font>
      <sz val="9"/>
      <name val="Times New Roman Cyr"/>
      <family val="1"/>
      <charset val="204"/>
    </font>
    <font>
      <b/>
      <sz val="12"/>
      <name val="Times New Roman Cyr"/>
      <family val="1"/>
      <charset val="204"/>
    </font>
    <font>
      <b/>
      <sz val="10"/>
      <name val="Times New Roman Cyr"/>
      <family val="1"/>
      <charset val="204"/>
    </font>
    <font>
      <b/>
      <sz val="9"/>
      <name val="Times New Roman Cyr"/>
      <family val="1"/>
      <charset val="204"/>
    </font>
    <font>
      <b/>
      <sz val="9"/>
      <name val="Times New Roman Cyr"/>
      <charset val="204"/>
    </font>
    <font>
      <b/>
      <sz val="10"/>
      <name val="Times New Roman Cyr"/>
      <charset val="204"/>
    </font>
    <font>
      <sz val="13"/>
      <name val="Times New Roman Cyr"/>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name val="Times New Roman Cyr"/>
      <charset val="204"/>
    </font>
    <font>
      <sz val="12"/>
      <name val="Times New Roman Cyr"/>
      <charset val="204"/>
    </font>
    <font>
      <b/>
      <u/>
      <sz val="12"/>
      <name val="Times New Roman Cyr"/>
      <family val="1"/>
      <charset val="204"/>
    </font>
    <font>
      <sz val="10"/>
      <name val="Times New Roman Cyr"/>
      <charset val="204"/>
    </font>
    <font>
      <b/>
      <sz val="12"/>
      <color rgb="FF000000"/>
      <name val="Times New Roman"/>
      <family val="1"/>
      <charset val="204"/>
    </font>
    <font>
      <sz val="14"/>
      <name val="Times New Roman Cyr"/>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rgb="FFCCFFFF"/>
      </patternFill>
    </fill>
    <fill>
      <patternFill patternType="solid">
        <fgColor rgb="FFCCFF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hair">
        <color rgb="FF000000"/>
      </left>
      <right/>
      <top style="thin">
        <color rgb="FF000000"/>
      </top>
      <bottom style="double">
        <color rgb="FF000000"/>
      </bottom>
      <diagonal/>
    </border>
    <border>
      <left/>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hair">
        <color rgb="FF000000"/>
      </left>
      <right/>
      <top style="thin">
        <color rgb="FF000000"/>
      </top>
      <bottom style="hair">
        <color rgb="FF000000"/>
      </bottom>
      <diagonal/>
    </border>
    <border>
      <left/>
      <right style="thin">
        <color indexed="64"/>
      </right>
      <top/>
      <bottom style="thin">
        <color indexed="64"/>
      </bottom>
      <diagonal/>
    </border>
    <border>
      <left/>
      <right style="hair">
        <color rgb="FF000000"/>
      </right>
      <top style="thin">
        <color rgb="FF000000"/>
      </top>
      <bottom style="hair">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cellStyleXfs>
  <cellXfs count="108">
    <xf numFmtId="0" fontId="18" fillId="0" borderId="0" xfId="0" applyFont="1"/>
    <xf numFmtId="0" fontId="18"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xf>
    <xf numFmtId="0" fontId="18" fillId="0" borderId="0" xfId="0" applyFont="1" applyAlignment="1">
      <alignment horizontal="center" vertical="center"/>
    </xf>
    <xf numFmtId="0" fontId="0" fillId="0" borderId="0" xfId="0" applyFont="1" applyAlignment="1">
      <alignment horizontal="center" vertical="center"/>
    </xf>
    <xf numFmtId="0" fontId="19" fillId="33" borderId="14" xfId="0" applyFont="1" applyFill="1" applyBorder="1" applyAlignment="1">
      <alignment horizontal="center" vertical="center" wrapText="1"/>
    </xf>
    <xf numFmtId="0" fontId="18" fillId="0" borderId="0" xfId="0" applyFont="1" applyAlignment="1">
      <alignment horizontal="center"/>
    </xf>
    <xf numFmtId="0" fontId="22" fillId="33" borderId="10"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0" fillId="0" borderId="0" xfId="0" applyFont="1" applyAlignment="1">
      <alignment horizontal="center"/>
    </xf>
    <xf numFmtId="0" fontId="19" fillId="0" borderId="16" xfId="0" applyFont="1" applyBorder="1" applyAlignment="1">
      <alignment horizontal="center" vertical="top" wrapText="1"/>
    </xf>
    <xf numFmtId="0" fontId="22" fillId="0" borderId="17" xfId="0" applyFont="1" applyBorder="1" applyAlignment="1">
      <alignment horizontal="left" vertical="top" wrapText="1" indent="1"/>
    </xf>
    <xf numFmtId="0" fontId="19" fillId="0" borderId="17" xfId="0" applyFont="1" applyBorder="1" applyAlignment="1">
      <alignment horizontal="center" vertical="top" wrapText="1"/>
    </xf>
    <xf numFmtId="0" fontId="21" fillId="0" borderId="17" xfId="0" applyFont="1" applyBorder="1" applyAlignment="1">
      <alignment horizontal="right" vertical="top" wrapText="1"/>
    </xf>
    <xf numFmtId="2" fontId="21" fillId="0" borderId="17" xfId="0" applyNumberFormat="1" applyFont="1" applyBorder="1" applyAlignment="1">
      <alignment horizontal="right" vertical="top" wrapText="1"/>
    </xf>
    <xf numFmtId="0" fontId="21" fillId="0" borderId="18" xfId="0" applyFont="1" applyBorder="1" applyAlignment="1">
      <alignment horizontal="right" vertical="top" wrapText="1"/>
    </xf>
    <xf numFmtId="0" fontId="19" fillId="0" borderId="19" xfId="0" applyFont="1" applyBorder="1" applyAlignment="1">
      <alignment horizontal="center" vertical="top" wrapText="1"/>
    </xf>
    <xf numFmtId="0" fontId="19" fillId="0" borderId="18" xfId="0" applyFont="1" applyBorder="1" applyAlignment="1">
      <alignment horizontal="left" vertical="top" wrapText="1"/>
    </xf>
    <xf numFmtId="0" fontId="19" fillId="0" borderId="18" xfId="0" applyFont="1" applyBorder="1" applyAlignment="1">
      <alignment horizontal="center" vertical="top" wrapText="1"/>
    </xf>
    <xf numFmtId="0" fontId="0" fillId="0" borderId="18" xfId="0" applyFont="1" applyBorder="1" applyAlignment="1">
      <alignment horizontal="right" vertical="top" wrapText="1"/>
    </xf>
    <xf numFmtId="0" fontId="23" fillId="33" borderId="16" xfId="0" applyFont="1" applyFill="1" applyBorder="1" applyAlignment="1">
      <alignment horizontal="center" vertical="top" wrapText="1"/>
    </xf>
    <xf numFmtId="0" fontId="23" fillId="33" borderId="18" xfId="0" applyFont="1" applyFill="1" applyBorder="1" applyAlignment="1">
      <alignment horizontal="center" vertical="top" wrapText="1"/>
    </xf>
    <xf numFmtId="0" fontId="24" fillId="33" borderId="18" xfId="0" applyFont="1" applyFill="1" applyBorder="1" applyAlignment="1">
      <alignment horizontal="right" vertical="top" wrapText="1"/>
    </xf>
    <xf numFmtId="1" fontId="24" fillId="33" borderId="18" xfId="0" applyNumberFormat="1" applyFont="1" applyFill="1" applyBorder="1" applyAlignment="1">
      <alignment horizontal="right" vertical="top" wrapText="1"/>
    </xf>
    <xf numFmtId="0" fontId="23" fillId="33" borderId="18" xfId="0" applyFont="1" applyFill="1" applyBorder="1" applyAlignment="1">
      <alignment horizontal="left" vertical="top" wrapText="1"/>
    </xf>
    <xf numFmtId="1" fontId="21" fillId="0" borderId="18" xfId="0" applyNumberFormat="1" applyFont="1" applyBorder="1" applyAlignment="1">
      <alignment horizontal="right" vertical="top" wrapText="1"/>
    </xf>
    <xf numFmtId="0" fontId="23" fillId="34" borderId="24" xfId="0" applyFont="1" applyFill="1" applyBorder="1" applyAlignment="1">
      <alignment horizontal="left" vertical="top" wrapText="1"/>
    </xf>
    <xf numFmtId="0" fontId="23" fillId="34" borderId="24" xfId="0" applyFont="1" applyFill="1" applyBorder="1" applyAlignment="1">
      <alignment horizontal="center" vertical="top" wrapText="1"/>
    </xf>
    <xf numFmtId="164" fontId="23" fillId="34" borderId="24" xfId="42" applyNumberFormat="1" applyFont="1" applyFill="1" applyBorder="1" applyAlignment="1">
      <alignment horizontal="left" vertical="top" wrapText="1"/>
    </xf>
    <xf numFmtId="164" fontId="21" fillId="33" borderId="24" xfId="42" applyNumberFormat="1" applyFont="1" applyFill="1" applyBorder="1" applyAlignment="1">
      <alignment horizontal="right" vertical="top" wrapText="1"/>
    </xf>
    <xf numFmtId="0" fontId="21" fillId="33" borderId="24" xfId="42" applyNumberFormat="1" applyFont="1" applyFill="1" applyBorder="1" applyAlignment="1">
      <alignment horizontal="right" vertical="top" wrapText="1"/>
    </xf>
    <xf numFmtId="1" fontId="21" fillId="33" borderId="24" xfId="42" applyNumberFormat="1" applyFont="1" applyFill="1" applyBorder="1" applyAlignment="1">
      <alignment horizontal="right" vertical="top" wrapText="1"/>
    </xf>
    <xf numFmtId="164" fontId="18" fillId="0" borderId="0" xfId="0" applyNumberFormat="1" applyFont="1"/>
    <xf numFmtId="0" fontId="27" fillId="0" borderId="0" xfId="0" applyFont="1" applyAlignment="1">
      <alignment vertical="center"/>
    </xf>
    <xf numFmtId="0" fontId="0" fillId="0" borderId="0" xfId="0"/>
    <xf numFmtId="0" fontId="26" fillId="0" borderId="24" xfId="0" applyFont="1" applyBorder="1" applyAlignment="1">
      <alignment vertical="center" wrapText="1"/>
    </xf>
    <xf numFmtId="0" fontId="26"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4" xfId="0" applyFont="1" applyBorder="1" applyAlignment="1">
      <alignment vertical="center" wrapText="1"/>
    </xf>
    <xf numFmtId="0" fontId="30" fillId="0" borderId="0" xfId="0" applyFont="1" applyAlignment="1">
      <alignment vertical="top"/>
    </xf>
    <xf numFmtId="0" fontId="31" fillId="0" borderId="0" xfId="0" applyFont="1" applyAlignment="1">
      <alignment vertical="top"/>
    </xf>
    <xf numFmtId="0" fontId="30" fillId="0" borderId="0" xfId="0" applyFont="1" applyAlignment="1">
      <alignment horizontal="left" vertical="top"/>
    </xf>
    <xf numFmtId="0" fontId="31" fillId="0" borderId="0" xfId="0" applyFont="1" applyAlignment="1">
      <alignment horizontal="right" vertical="top"/>
    </xf>
    <xf numFmtId="0" fontId="30" fillId="0" borderId="0" xfId="0" applyFont="1" applyBorder="1" applyAlignment="1">
      <alignment horizontal="left" vertical="top" wrapText="1"/>
    </xf>
    <xf numFmtId="0" fontId="30" fillId="0" borderId="0" xfId="0" applyFont="1" applyBorder="1" applyAlignment="1">
      <alignment horizontal="center" vertical="top" wrapText="1"/>
    </xf>
    <xf numFmtId="0" fontId="31" fillId="0" borderId="0" xfId="0" applyFont="1" applyAlignment="1">
      <alignment horizontal="center" vertical="center"/>
    </xf>
    <xf numFmtId="0" fontId="31" fillId="33" borderId="24" xfId="0" applyFont="1" applyFill="1" applyBorder="1" applyAlignment="1">
      <alignment horizontal="center" vertical="center" wrapText="1"/>
    </xf>
    <xf numFmtId="0" fontId="32" fillId="33" borderId="24" xfId="0" applyFont="1" applyFill="1" applyBorder="1" applyAlignment="1">
      <alignment horizontal="center" vertical="center" wrapText="1"/>
    </xf>
    <xf numFmtId="0" fontId="31" fillId="0" borderId="0" xfId="0" applyFont="1" applyAlignment="1">
      <alignment horizontal="center"/>
    </xf>
    <xf numFmtId="0" fontId="30" fillId="0" borderId="24" xfId="0" applyFont="1" applyBorder="1" applyAlignment="1">
      <alignment horizontal="center" vertical="center"/>
    </xf>
    <xf numFmtId="0" fontId="33" fillId="0" borderId="24" xfId="0" applyFont="1" applyBorder="1" applyAlignment="1">
      <alignment horizontal="left" vertical="center"/>
    </xf>
    <xf numFmtId="0" fontId="30" fillId="0" borderId="24" xfId="0" applyFont="1" applyBorder="1" applyAlignment="1">
      <alignment vertical="center"/>
    </xf>
    <xf numFmtId="0" fontId="30" fillId="0" borderId="0" xfId="0" applyFont="1"/>
    <xf numFmtId="0" fontId="33" fillId="0" borderId="24" xfId="0" applyFont="1" applyBorder="1" applyAlignment="1">
      <alignment horizontal="left" vertical="center" wrapText="1"/>
    </xf>
    <xf numFmtId="0" fontId="19" fillId="33" borderId="25" xfId="0" applyFont="1" applyFill="1" applyBorder="1" applyAlignment="1">
      <alignment horizontal="center" vertical="top" wrapText="1"/>
    </xf>
    <xf numFmtId="0" fontId="23" fillId="34" borderId="26" xfId="0" applyFont="1" applyFill="1" applyBorder="1" applyAlignment="1">
      <alignment horizontal="left" vertical="top" wrapText="1"/>
    </xf>
    <xf numFmtId="0" fontId="19" fillId="33" borderId="27" xfId="0" applyFont="1" applyFill="1" applyBorder="1" applyAlignment="1">
      <alignment horizontal="center" vertical="top" wrapText="1"/>
    </xf>
    <xf numFmtId="0" fontId="21" fillId="33" borderId="27" xfId="0" applyFont="1" applyFill="1" applyBorder="1" applyAlignment="1">
      <alignment horizontal="right" vertical="top" wrapText="1"/>
    </xf>
    <xf numFmtId="164" fontId="21" fillId="33" borderId="27" xfId="42" applyNumberFormat="1" applyFont="1" applyFill="1" applyBorder="1" applyAlignment="1">
      <alignment horizontal="right" vertical="top" wrapText="1"/>
    </xf>
    <xf numFmtId="164" fontId="21" fillId="33" borderId="27" xfId="42" applyNumberFormat="1" applyFont="1" applyFill="1" applyBorder="1" applyAlignment="1">
      <alignment horizontal="right" vertical="center" wrapText="1"/>
    </xf>
    <xf numFmtId="164" fontId="18" fillId="0" borderId="0" xfId="42" applyNumberFormat="1" applyFont="1"/>
    <xf numFmtId="0" fontId="23" fillId="34" borderId="26" xfId="0" applyFont="1" applyFill="1" applyBorder="1" applyAlignment="1">
      <alignment horizontal="center" vertical="top" wrapText="1"/>
    </xf>
    <xf numFmtId="164" fontId="23" fillId="34" borderId="26" xfId="42" applyNumberFormat="1" applyFont="1" applyFill="1" applyBorder="1" applyAlignment="1">
      <alignment horizontal="left" vertical="top" wrapText="1"/>
    </xf>
    <xf numFmtId="0" fontId="30" fillId="0" borderId="0" xfId="0" applyFont="1" applyAlignment="1">
      <alignment horizontal="left"/>
    </xf>
    <xf numFmtId="0" fontId="34" fillId="0" borderId="0" xfId="0" applyFont="1" applyAlignment="1">
      <alignment horizontal="right" vertical="top"/>
    </xf>
    <xf numFmtId="0" fontId="34" fillId="0" borderId="0" xfId="0" applyFont="1" applyAlignment="1">
      <alignment vertical="top"/>
    </xf>
    <xf numFmtId="0" fontId="34" fillId="0" borderId="0" xfId="0" applyFont="1" applyAlignment="1">
      <alignment horizontal="center" vertical="top" wrapText="1"/>
    </xf>
    <xf numFmtId="0" fontId="22" fillId="33" borderId="24" xfId="0" applyFont="1" applyFill="1" applyBorder="1" applyAlignment="1">
      <alignment horizontal="center" vertical="center" wrapText="1"/>
    </xf>
    <xf numFmtId="0" fontId="0" fillId="0" borderId="0" xfId="0" applyFont="1"/>
    <xf numFmtId="0" fontId="37" fillId="0" borderId="24" xfId="0" applyFont="1" applyBorder="1" applyAlignment="1">
      <alignment horizontal="center" vertical="top" wrapText="1"/>
    </xf>
    <xf numFmtId="0" fontId="37" fillId="0" borderId="24" xfId="0" applyFont="1" applyBorder="1" applyAlignment="1">
      <alignment horizontal="left" vertical="top" wrapText="1"/>
    </xf>
    <xf numFmtId="165" fontId="37" fillId="0" borderId="24" xfId="0" applyNumberFormat="1" applyFont="1" applyBorder="1" applyAlignment="1">
      <alignment horizontal="center" vertical="top"/>
    </xf>
    <xf numFmtId="2" fontId="37" fillId="0" borderId="0" xfId="0" applyNumberFormat="1" applyFont="1" applyAlignment="1">
      <alignment horizontal="right" vertical="top"/>
    </xf>
    <xf numFmtId="0" fontId="37" fillId="0" borderId="0" xfId="0" applyFont="1" applyAlignment="1">
      <alignment vertical="top"/>
    </xf>
    <xf numFmtId="0" fontId="0" fillId="0" borderId="24" xfId="0" applyFont="1" applyBorder="1" applyAlignment="1">
      <alignment horizontal="left" vertical="top" wrapText="1"/>
    </xf>
    <xf numFmtId="0" fontId="38" fillId="0" borderId="0" xfId="0" applyFont="1" applyFill="1" applyBorder="1" applyAlignment="1">
      <alignment horizontal="left" vertical="center" wrapText="1"/>
    </xf>
    <xf numFmtId="0" fontId="39" fillId="0" borderId="0" xfId="0" applyFont="1"/>
    <xf numFmtId="0" fontId="26" fillId="0" borderId="0" xfId="0" applyFont="1" applyAlignment="1">
      <alignment horizontal="center" vertical="center" wrapText="1"/>
    </xf>
    <xf numFmtId="0" fontId="28" fillId="0" borderId="24" xfId="0" applyFont="1" applyBorder="1" applyAlignment="1">
      <alignment horizontal="center" vertical="center" wrapText="1"/>
    </xf>
    <xf numFmtId="0" fontId="28" fillId="0" borderId="24" xfId="0" applyFont="1" applyBorder="1" applyAlignment="1">
      <alignment vertic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25" fillId="0" borderId="0" xfId="0" applyFont="1" applyBorder="1" applyAlignment="1">
      <alignment horizontal="center" vertical="top" wrapText="1"/>
    </xf>
    <xf numFmtId="0" fontId="20" fillId="0" borderId="0" xfId="0" applyFont="1" applyAlignment="1">
      <alignment horizontal="center" vertical="top"/>
    </xf>
    <xf numFmtId="0" fontId="0" fillId="0" borderId="0" xfId="0" applyFont="1" applyBorder="1" applyAlignment="1">
      <alignment horizontal="center" vertical="top" wrapText="1"/>
    </xf>
    <xf numFmtId="0" fontId="19" fillId="0" borderId="0" xfId="0" applyFont="1" applyAlignment="1">
      <alignment horizontal="right" vertical="top"/>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21"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2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31" fillId="33" borderId="24" xfId="0" applyFont="1" applyFill="1" applyBorder="1" applyAlignment="1">
      <alignment horizontal="center" vertical="center" wrapText="1"/>
    </xf>
    <xf numFmtId="0" fontId="31" fillId="33" borderId="24" xfId="0" applyFont="1" applyFill="1" applyBorder="1" applyAlignment="1">
      <alignment horizontal="center" vertical="center"/>
    </xf>
    <xf numFmtId="0" fontId="21" fillId="0" borderId="24" xfId="0" applyFont="1" applyBorder="1" applyAlignment="1">
      <alignment horizontal="center" vertical="top" wrapText="1"/>
    </xf>
    <xf numFmtId="0" fontId="36" fillId="33" borderId="24" xfId="0" applyFont="1" applyFill="1" applyBorder="1" applyAlignment="1">
      <alignment horizontal="center" wrapText="1"/>
    </xf>
    <xf numFmtId="0" fontId="34" fillId="0" borderId="0" xfId="0" applyFont="1" applyAlignment="1">
      <alignment horizontal="right" vertical="top"/>
    </xf>
    <xf numFmtId="0" fontId="24" fillId="0" borderId="0" xfId="0" applyFont="1" applyAlignment="1">
      <alignment horizontal="right" vertical="top"/>
    </xf>
    <xf numFmtId="0" fontId="34" fillId="0" borderId="0" xfId="0" applyFont="1" applyAlignment="1">
      <alignment horizontal="center" vertical="top" wrapText="1"/>
    </xf>
    <xf numFmtId="0" fontId="35" fillId="0" borderId="0" xfId="0" applyFont="1" applyAlignment="1">
      <alignment horizontal="justify" vertical="top" wrapText="1"/>
    </xf>
    <xf numFmtId="0" fontId="19" fillId="33" borderId="24" xfId="0" applyFont="1" applyFill="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7" sqref="C17"/>
    </sheetView>
  </sheetViews>
  <sheetFormatPr defaultRowHeight="12.75" x14ac:dyDescent="0.2"/>
  <cols>
    <col min="1" max="1" width="3.83203125" bestFit="1" customWidth="1"/>
    <col min="2" max="2" width="43.5" customWidth="1"/>
    <col min="3" max="3" width="72" customWidth="1"/>
  </cols>
  <sheetData>
    <row r="1" spans="1:3" ht="41.25" customHeight="1" x14ac:dyDescent="0.2">
      <c r="A1" s="79" t="s">
        <v>304</v>
      </c>
      <c r="B1" s="79"/>
      <c r="C1" s="79"/>
    </row>
    <row r="2" spans="1:3" ht="15.75" x14ac:dyDescent="0.2">
      <c r="A2" s="35"/>
      <c r="B2" s="36"/>
      <c r="C2" s="36"/>
    </row>
    <row r="3" spans="1:3" ht="31.5" x14ac:dyDescent="0.2">
      <c r="A3" s="37" t="s">
        <v>254</v>
      </c>
      <c r="B3" s="38" t="s">
        <v>255</v>
      </c>
      <c r="C3" s="38" t="s">
        <v>256</v>
      </c>
    </row>
    <row r="4" spans="1:3" ht="15.75" x14ac:dyDescent="0.2">
      <c r="A4" s="39">
        <v>1</v>
      </c>
      <c r="B4" s="40" t="s">
        <v>257</v>
      </c>
      <c r="C4" s="40" t="s">
        <v>258</v>
      </c>
    </row>
    <row r="5" spans="1:3" ht="31.5" x14ac:dyDescent="0.2">
      <c r="A5" s="39">
        <v>2</v>
      </c>
      <c r="B5" s="40" t="s">
        <v>259</v>
      </c>
      <c r="C5" s="40" t="s">
        <v>305</v>
      </c>
    </row>
    <row r="6" spans="1:3" ht="15.75" x14ac:dyDescent="0.2">
      <c r="A6" s="39">
        <v>3</v>
      </c>
      <c r="B6" s="40" t="s">
        <v>260</v>
      </c>
      <c r="C6" s="40" t="s">
        <v>261</v>
      </c>
    </row>
    <row r="7" spans="1:3" ht="31.5" x14ac:dyDescent="0.2">
      <c r="A7" s="39">
        <v>4</v>
      </c>
      <c r="B7" s="40" t="s">
        <v>262</v>
      </c>
      <c r="C7" s="40" t="s">
        <v>263</v>
      </c>
    </row>
    <row r="8" spans="1:3" ht="31.5" x14ac:dyDescent="0.2">
      <c r="A8" s="80">
        <v>5</v>
      </c>
      <c r="B8" s="81" t="s">
        <v>264</v>
      </c>
      <c r="C8" s="40" t="s">
        <v>265</v>
      </c>
    </row>
    <row r="9" spans="1:3" ht="31.5" x14ac:dyDescent="0.2">
      <c r="A9" s="80"/>
      <c r="B9" s="81"/>
      <c r="C9" s="40" t="s">
        <v>266</v>
      </c>
    </row>
    <row r="10" spans="1:3" ht="47.25" x14ac:dyDescent="0.2">
      <c r="A10" s="80">
        <v>6</v>
      </c>
      <c r="B10" s="81" t="s">
        <v>267</v>
      </c>
      <c r="C10" s="40" t="s">
        <v>306</v>
      </c>
    </row>
    <row r="11" spans="1:3" ht="15.75" x14ac:dyDescent="0.2">
      <c r="A11" s="80"/>
      <c r="B11" s="81"/>
      <c r="C11" s="40" t="s">
        <v>307</v>
      </c>
    </row>
    <row r="12" spans="1:3" ht="47.25" x14ac:dyDescent="0.2">
      <c r="A12" s="80"/>
      <c r="B12" s="81"/>
      <c r="C12" s="40" t="s">
        <v>308</v>
      </c>
    </row>
    <row r="13" spans="1:3" ht="31.5" x14ac:dyDescent="0.2">
      <c r="A13" s="80"/>
      <c r="B13" s="81"/>
      <c r="C13" s="40" t="s">
        <v>268</v>
      </c>
    </row>
    <row r="14" spans="1:3" ht="31.5" x14ac:dyDescent="0.2">
      <c r="A14" s="80"/>
      <c r="B14" s="81"/>
      <c r="C14" s="40" t="s">
        <v>269</v>
      </c>
    </row>
    <row r="15" spans="1:3" ht="31.5" x14ac:dyDescent="0.2">
      <c r="A15" s="80"/>
      <c r="B15" s="81"/>
      <c r="C15" s="40" t="s">
        <v>309</v>
      </c>
    </row>
    <row r="16" spans="1:3" ht="94.5" x14ac:dyDescent="0.2">
      <c r="A16" s="80"/>
      <c r="B16" s="81"/>
      <c r="C16" s="40" t="s">
        <v>270</v>
      </c>
    </row>
    <row r="17" spans="1:3" ht="31.5" x14ac:dyDescent="0.2">
      <c r="A17" s="80"/>
      <c r="B17" s="81"/>
      <c r="C17" s="40" t="s">
        <v>271</v>
      </c>
    </row>
    <row r="18" spans="1:3" ht="47.25" x14ac:dyDescent="0.2">
      <c r="A18" s="80"/>
      <c r="B18" s="81"/>
      <c r="C18" s="40" t="s">
        <v>272</v>
      </c>
    </row>
    <row r="19" spans="1:3" ht="63" x14ac:dyDescent="0.2">
      <c r="A19" s="80" t="s">
        <v>28</v>
      </c>
      <c r="B19" s="81" t="s">
        <v>273</v>
      </c>
      <c r="C19" s="40" t="s">
        <v>274</v>
      </c>
    </row>
    <row r="20" spans="1:3" ht="31.5" x14ac:dyDescent="0.2">
      <c r="A20" s="80"/>
      <c r="B20" s="81"/>
      <c r="C20" s="40" t="s">
        <v>275</v>
      </c>
    </row>
    <row r="21" spans="1:3" ht="31.5" x14ac:dyDescent="0.2">
      <c r="A21" s="39">
        <v>8</v>
      </c>
      <c r="B21" s="40" t="s">
        <v>276</v>
      </c>
      <c r="C21" s="40" t="s">
        <v>277</v>
      </c>
    </row>
  </sheetData>
  <mergeCells count="7">
    <mergeCell ref="A19:A20"/>
    <mergeCell ref="B19:B20"/>
    <mergeCell ref="A1:C1"/>
    <mergeCell ref="A8:A9"/>
    <mergeCell ref="B8:B9"/>
    <mergeCell ref="A10:A18"/>
    <mergeCell ref="B10:B18"/>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showGridLines="0" tabSelected="1" zoomScale="115" zoomScaleNormal="115" workbookViewId="0">
      <selection activeCell="J95" sqref="J95"/>
    </sheetView>
  </sheetViews>
  <sheetFormatPr defaultRowHeight="12.75" x14ac:dyDescent="0.2"/>
  <cols>
    <col min="1" max="1" width="5.33203125" customWidth="1"/>
    <col min="2" max="2" width="60.83203125" customWidth="1"/>
    <col min="3" max="5" width="11.83203125" customWidth="1"/>
    <col min="6" max="6" width="15.33203125" customWidth="1"/>
  </cols>
  <sheetData>
    <row r="1" spans="1:7" s="1" customFormat="1" x14ac:dyDescent="0.2">
      <c r="A1" s="2"/>
      <c r="B1" s="2"/>
      <c r="C1" s="2"/>
      <c r="D1" s="2"/>
      <c r="E1" s="2"/>
      <c r="F1" s="2"/>
      <c r="G1" s="2"/>
    </row>
    <row r="2" spans="1:7" s="1" customFormat="1" ht="56.25" customHeight="1" x14ac:dyDescent="0.2">
      <c r="A2" s="86" t="s">
        <v>250</v>
      </c>
      <c r="B2" s="86"/>
      <c r="C2" s="86"/>
      <c r="D2" s="86"/>
      <c r="E2" s="86"/>
      <c r="F2" s="86"/>
      <c r="G2" s="2"/>
    </row>
    <row r="3" spans="1:7" s="1" customFormat="1" ht="15.75" x14ac:dyDescent="0.2">
      <c r="A3" s="87" t="s">
        <v>0</v>
      </c>
      <c r="B3" s="87"/>
      <c r="C3" s="87"/>
      <c r="D3" s="87"/>
      <c r="E3" s="87"/>
      <c r="F3" s="87"/>
      <c r="G3" s="2"/>
    </row>
    <row r="4" spans="1:7" s="1" customFormat="1" x14ac:dyDescent="0.2">
      <c r="A4" s="2"/>
      <c r="B4" s="2"/>
      <c r="C4" s="3"/>
      <c r="D4" s="2"/>
      <c r="E4" s="89" t="s">
        <v>2</v>
      </c>
      <c r="F4" s="89"/>
      <c r="G4" s="2"/>
    </row>
    <row r="5" spans="1:7" s="1" customFormat="1" ht="12.75" customHeight="1" x14ac:dyDescent="0.2">
      <c r="A5" s="88" t="s">
        <v>251</v>
      </c>
      <c r="B5" s="88"/>
      <c r="C5" s="88"/>
      <c r="D5" s="88"/>
      <c r="E5" s="88"/>
      <c r="F5" s="88"/>
      <c r="G5" s="2"/>
    </row>
    <row r="6" spans="1:7" s="4" customFormat="1" ht="12.75" customHeight="1" x14ac:dyDescent="0.2">
      <c r="A6" s="90" t="s">
        <v>6</v>
      </c>
      <c r="B6" s="90" t="s">
        <v>7</v>
      </c>
      <c r="C6" s="90" t="s">
        <v>8</v>
      </c>
      <c r="D6" s="90" t="s">
        <v>9</v>
      </c>
      <c r="E6" s="93" t="s">
        <v>3</v>
      </c>
      <c r="F6" s="94"/>
      <c r="G6" s="5"/>
    </row>
    <row r="7" spans="1:7" s="4" customFormat="1" ht="12.75" customHeight="1" x14ac:dyDescent="0.2">
      <c r="A7" s="91"/>
      <c r="B7" s="91"/>
      <c r="C7" s="91"/>
      <c r="D7" s="91"/>
      <c r="E7" s="95" t="s">
        <v>10</v>
      </c>
      <c r="F7" s="96"/>
      <c r="G7" s="5"/>
    </row>
    <row r="8" spans="1:7" s="4" customFormat="1" x14ac:dyDescent="0.2">
      <c r="A8" s="92"/>
      <c r="B8" s="92"/>
      <c r="C8" s="92"/>
      <c r="D8" s="92"/>
      <c r="E8" s="6" t="s">
        <v>11</v>
      </c>
      <c r="F8" s="6" t="s">
        <v>12</v>
      </c>
      <c r="G8" s="5"/>
    </row>
    <row r="9" spans="1:7" s="7" customFormat="1" x14ac:dyDescent="0.2">
      <c r="A9" s="8">
        <v>1</v>
      </c>
      <c r="B9" s="9">
        <v>3</v>
      </c>
      <c r="C9" s="9">
        <v>4</v>
      </c>
      <c r="D9" s="9">
        <v>5</v>
      </c>
      <c r="E9" s="10">
        <v>6</v>
      </c>
      <c r="F9" s="10">
        <v>7</v>
      </c>
      <c r="G9" s="11"/>
    </row>
    <row r="10" spans="1:7" ht="13.5" thickBot="1" x14ac:dyDescent="0.25">
      <c r="A10" s="82"/>
      <c r="B10" s="83"/>
      <c r="C10" s="83"/>
      <c r="D10" s="83"/>
      <c r="E10" s="83"/>
      <c r="F10" s="83"/>
    </row>
    <row r="11" spans="1:7" s="1" customFormat="1" ht="13.5" thickTop="1" x14ac:dyDescent="0.2">
      <c r="A11" s="12"/>
      <c r="B11" s="13" t="s">
        <v>13</v>
      </c>
      <c r="C11" s="14"/>
      <c r="D11" s="15"/>
      <c r="E11" s="15"/>
      <c r="F11" s="16"/>
      <c r="G11" s="2"/>
    </row>
    <row r="12" spans="1:7" s="1" customFormat="1" x14ac:dyDescent="0.2">
      <c r="A12" s="18" t="s">
        <v>1</v>
      </c>
      <c r="B12" s="19" t="s">
        <v>14</v>
      </c>
      <c r="C12" s="20" t="s">
        <v>15</v>
      </c>
      <c r="D12" s="17">
        <v>1169.3733</v>
      </c>
      <c r="E12" s="21"/>
      <c r="F12" s="27"/>
      <c r="G12" s="2"/>
    </row>
    <row r="13" spans="1:7" s="1" customFormat="1" x14ac:dyDescent="0.2">
      <c r="A13" s="18" t="s">
        <v>16</v>
      </c>
      <c r="B13" s="19" t="s">
        <v>18</v>
      </c>
      <c r="C13" s="20" t="s">
        <v>15</v>
      </c>
      <c r="D13" s="17">
        <v>18.168399999999998</v>
      </c>
      <c r="E13" s="21" t="s">
        <v>4</v>
      </c>
      <c r="F13" s="27" t="s">
        <v>4</v>
      </c>
      <c r="G13" s="2"/>
    </row>
    <row r="14" spans="1:7" s="1" customFormat="1" ht="12.75" customHeight="1" x14ac:dyDescent="0.2">
      <c r="A14" s="22"/>
      <c r="B14" s="26" t="s">
        <v>238</v>
      </c>
      <c r="C14" s="23" t="s">
        <v>5</v>
      </c>
      <c r="D14" s="24"/>
      <c r="E14" s="24"/>
      <c r="F14" s="25">
        <f>F12</f>
        <v>0</v>
      </c>
      <c r="G14" s="2"/>
    </row>
    <row r="15" spans="1:7" s="1" customFormat="1" x14ac:dyDescent="0.2">
      <c r="A15" s="84"/>
      <c r="B15" s="85"/>
      <c r="C15" s="85"/>
      <c r="D15" s="85"/>
      <c r="E15" s="85"/>
      <c r="F15" s="85"/>
      <c r="G15" s="2"/>
    </row>
    <row r="16" spans="1:7" s="1" customFormat="1" x14ac:dyDescent="0.2">
      <c r="A16" s="12"/>
      <c r="B16" s="13" t="s">
        <v>19</v>
      </c>
      <c r="C16" s="14"/>
      <c r="D16" s="15"/>
      <c r="E16" s="15"/>
      <c r="F16" s="16"/>
      <c r="G16" s="2"/>
    </row>
    <row r="17" spans="1:7" s="1" customFormat="1" x14ac:dyDescent="0.2">
      <c r="A17" s="18" t="s">
        <v>17</v>
      </c>
      <c r="B17" s="19" t="s">
        <v>20</v>
      </c>
      <c r="C17" s="20" t="s">
        <v>21</v>
      </c>
      <c r="D17" s="17">
        <v>0.63153999999999999</v>
      </c>
      <c r="E17" s="21">
        <v>0</v>
      </c>
      <c r="F17" s="27">
        <f t="shared" ref="F17" si="0">D17*E17</f>
        <v>0</v>
      </c>
      <c r="G17" s="2"/>
    </row>
    <row r="18" spans="1:7" s="1" customFormat="1" x14ac:dyDescent="0.2">
      <c r="A18" s="18" t="s">
        <v>22</v>
      </c>
      <c r="B18" s="19" t="s">
        <v>23</v>
      </c>
      <c r="C18" s="20" t="s">
        <v>21</v>
      </c>
      <c r="D18" s="17">
        <v>4.2339000000000002</v>
      </c>
      <c r="E18" s="21"/>
      <c r="F18" s="27"/>
      <c r="G18" s="2"/>
    </row>
    <row r="19" spans="1:7" s="1" customFormat="1" x14ac:dyDescent="0.2">
      <c r="A19" s="18" t="s">
        <v>24</v>
      </c>
      <c r="B19" s="19" t="s">
        <v>25</v>
      </c>
      <c r="C19" s="20" t="s">
        <v>21</v>
      </c>
      <c r="D19" s="17">
        <v>64.665499999999994</v>
      </c>
      <c r="E19" s="21"/>
      <c r="F19" s="27"/>
      <c r="G19" s="2"/>
    </row>
    <row r="20" spans="1:7" s="1" customFormat="1" ht="24" x14ac:dyDescent="0.2">
      <c r="A20" s="18" t="s">
        <v>26</v>
      </c>
      <c r="B20" s="19" t="s">
        <v>27</v>
      </c>
      <c r="C20" s="20" t="s">
        <v>21</v>
      </c>
      <c r="D20" s="17">
        <v>0.57425199999999998</v>
      </c>
      <c r="E20" s="21"/>
      <c r="F20" s="27"/>
      <c r="G20" s="2"/>
    </row>
    <row r="21" spans="1:7" s="1" customFormat="1" ht="24" x14ac:dyDescent="0.2">
      <c r="A21" s="18" t="s">
        <v>28</v>
      </c>
      <c r="B21" s="19" t="s">
        <v>29</v>
      </c>
      <c r="C21" s="20" t="s">
        <v>21</v>
      </c>
      <c r="D21" s="17">
        <v>2.18E-2</v>
      </c>
      <c r="E21" s="21"/>
      <c r="F21" s="27"/>
      <c r="G21" s="2"/>
    </row>
    <row r="22" spans="1:7" s="1" customFormat="1" x14ac:dyDescent="0.2">
      <c r="A22" s="18" t="s">
        <v>30</v>
      </c>
      <c r="B22" s="19" t="s">
        <v>31</v>
      </c>
      <c r="C22" s="20" t="s">
        <v>21</v>
      </c>
      <c r="D22" s="17">
        <v>0.10854</v>
      </c>
      <c r="E22" s="21"/>
      <c r="F22" s="27"/>
      <c r="G22" s="2"/>
    </row>
    <row r="23" spans="1:7" s="1" customFormat="1" x14ac:dyDescent="0.2">
      <c r="A23" s="18" t="s">
        <v>32</v>
      </c>
      <c r="B23" s="19" t="s">
        <v>33</v>
      </c>
      <c r="C23" s="20" t="s">
        <v>21</v>
      </c>
      <c r="D23" s="17">
        <v>4.95</v>
      </c>
      <c r="E23" s="21"/>
      <c r="F23" s="27"/>
      <c r="G23" s="2"/>
    </row>
    <row r="24" spans="1:7" s="1" customFormat="1" ht="24" x14ac:dyDescent="0.2">
      <c r="A24" s="18" t="s">
        <v>34</v>
      </c>
      <c r="B24" s="19" t="s">
        <v>35</v>
      </c>
      <c r="C24" s="20" t="s">
        <v>21</v>
      </c>
      <c r="D24" s="17">
        <v>2.8679999999999999</v>
      </c>
      <c r="E24" s="21"/>
      <c r="F24" s="27"/>
      <c r="G24" s="2"/>
    </row>
    <row r="25" spans="1:7" s="1" customFormat="1" x14ac:dyDescent="0.2">
      <c r="A25" s="18" t="s">
        <v>36</v>
      </c>
      <c r="B25" s="19" t="s">
        <v>37</v>
      </c>
      <c r="C25" s="20" t="s">
        <v>21</v>
      </c>
      <c r="D25" s="17">
        <v>4.0109000000000004</v>
      </c>
      <c r="E25" s="21"/>
      <c r="F25" s="27"/>
      <c r="G25" s="2"/>
    </row>
    <row r="26" spans="1:7" s="1" customFormat="1" x14ac:dyDescent="0.2">
      <c r="A26" s="18" t="s">
        <v>38</v>
      </c>
      <c r="B26" s="19" t="s">
        <v>39</v>
      </c>
      <c r="C26" s="20" t="s">
        <v>21</v>
      </c>
      <c r="D26" s="17">
        <v>165.56399999999999</v>
      </c>
      <c r="E26" s="21"/>
      <c r="F26" s="27"/>
      <c r="G26" s="2"/>
    </row>
    <row r="27" spans="1:7" s="1" customFormat="1" ht="24" x14ac:dyDescent="0.2">
      <c r="A27" s="18" t="s">
        <v>40</v>
      </c>
      <c r="B27" s="19" t="s">
        <v>41</v>
      </c>
      <c r="C27" s="20" t="s">
        <v>21</v>
      </c>
      <c r="D27" s="17">
        <v>0.34950500000000001</v>
      </c>
      <c r="E27" s="21"/>
      <c r="F27" s="27"/>
      <c r="G27" s="2"/>
    </row>
    <row r="28" spans="1:7" s="1" customFormat="1" x14ac:dyDescent="0.2">
      <c r="A28" s="18" t="s">
        <v>42</v>
      </c>
      <c r="B28" s="19" t="s">
        <v>43</v>
      </c>
      <c r="C28" s="20" t="s">
        <v>21</v>
      </c>
      <c r="D28" s="17">
        <v>6.6075999999999997</v>
      </c>
      <c r="E28" s="21"/>
      <c r="F28" s="27"/>
      <c r="G28" s="2"/>
    </row>
    <row r="29" spans="1:7" s="1" customFormat="1" x14ac:dyDescent="0.2">
      <c r="A29" s="18" t="s">
        <v>44</v>
      </c>
      <c r="B29" s="19" t="s">
        <v>45</v>
      </c>
      <c r="C29" s="20" t="s">
        <v>21</v>
      </c>
      <c r="D29" s="17">
        <v>2.8328000000000002</v>
      </c>
      <c r="E29" s="21"/>
      <c r="F29" s="27"/>
      <c r="G29" s="2"/>
    </row>
    <row r="30" spans="1:7" s="1" customFormat="1" ht="24" x14ac:dyDescent="0.2">
      <c r="A30" s="18" t="s">
        <v>46</v>
      </c>
      <c r="B30" s="19" t="s">
        <v>47</v>
      </c>
      <c r="C30" s="20" t="s">
        <v>21</v>
      </c>
      <c r="D30" s="17">
        <v>0.52200000000000002</v>
      </c>
      <c r="E30" s="21"/>
      <c r="F30" s="27"/>
      <c r="G30" s="2"/>
    </row>
    <row r="31" spans="1:7" s="1" customFormat="1" x14ac:dyDescent="0.2">
      <c r="A31" s="18" t="s">
        <v>48</v>
      </c>
      <c r="B31" s="19" t="s">
        <v>49</v>
      </c>
      <c r="C31" s="20" t="s">
        <v>21</v>
      </c>
      <c r="D31" s="17">
        <v>1.4862</v>
      </c>
      <c r="E31" s="21"/>
      <c r="F31" s="27"/>
      <c r="G31" s="2"/>
    </row>
    <row r="32" spans="1:7" s="1" customFormat="1" x14ac:dyDescent="0.2">
      <c r="A32" s="18" t="s">
        <v>50</v>
      </c>
      <c r="B32" s="19" t="s">
        <v>51</v>
      </c>
      <c r="C32" s="20" t="s">
        <v>21</v>
      </c>
      <c r="D32" s="17">
        <v>0.49756</v>
      </c>
      <c r="E32" s="21"/>
      <c r="F32" s="27"/>
      <c r="G32" s="2"/>
    </row>
    <row r="33" spans="1:7" s="1" customFormat="1" x14ac:dyDescent="0.2">
      <c r="A33" s="18" t="s">
        <v>52</v>
      </c>
      <c r="B33" s="19" t="s">
        <v>51</v>
      </c>
      <c r="C33" s="20" t="s">
        <v>21</v>
      </c>
      <c r="D33" s="17">
        <v>0.78242400000000001</v>
      </c>
      <c r="E33" s="21"/>
      <c r="F33" s="27"/>
      <c r="G33" s="2"/>
    </row>
    <row r="34" spans="1:7" s="1" customFormat="1" x14ac:dyDescent="0.2">
      <c r="A34" s="18" t="s">
        <v>53</v>
      </c>
      <c r="B34" s="19" t="s">
        <v>54</v>
      </c>
      <c r="C34" s="20" t="s">
        <v>21</v>
      </c>
      <c r="D34" s="17">
        <v>2.18E-2</v>
      </c>
      <c r="E34" s="21"/>
      <c r="F34" s="27"/>
      <c r="G34" s="2"/>
    </row>
    <row r="35" spans="1:7" s="1" customFormat="1" ht="36" x14ac:dyDescent="0.2">
      <c r="A35" s="18" t="s">
        <v>55</v>
      </c>
      <c r="B35" s="19" t="s">
        <v>252</v>
      </c>
      <c r="C35" s="20" t="s">
        <v>21</v>
      </c>
      <c r="D35" s="17">
        <v>8.8330000000000002</v>
      </c>
      <c r="E35" s="21"/>
      <c r="F35" s="27"/>
      <c r="G35" s="2"/>
    </row>
    <row r="36" spans="1:7" s="1" customFormat="1" x14ac:dyDescent="0.2">
      <c r="A36" s="18">
        <v>22</v>
      </c>
      <c r="B36" s="19" t="s">
        <v>56</v>
      </c>
      <c r="C36" s="20" t="s">
        <v>21</v>
      </c>
      <c r="D36" s="17">
        <v>41.2331</v>
      </c>
      <c r="E36" s="21"/>
      <c r="F36" s="27"/>
      <c r="G36" s="2"/>
    </row>
    <row r="37" spans="1:7" s="1" customFormat="1" ht="24" x14ac:dyDescent="0.2">
      <c r="A37" s="18">
        <v>23</v>
      </c>
      <c r="B37" s="19" t="s">
        <v>57</v>
      </c>
      <c r="C37" s="20" t="s">
        <v>21</v>
      </c>
      <c r="D37" s="17">
        <v>2.1696</v>
      </c>
      <c r="E37" s="21"/>
      <c r="F37" s="27"/>
      <c r="G37" s="2"/>
    </row>
    <row r="38" spans="1:7" s="1" customFormat="1" ht="12.75" customHeight="1" x14ac:dyDescent="0.2">
      <c r="A38" s="22"/>
      <c r="B38" s="26" t="s">
        <v>238</v>
      </c>
      <c r="C38" s="23" t="s">
        <v>5</v>
      </c>
      <c r="D38" s="24"/>
      <c r="E38" s="24"/>
      <c r="F38" s="25">
        <f>SUM(F17:F37)</f>
        <v>0</v>
      </c>
      <c r="G38" s="2"/>
    </row>
    <row r="39" spans="1:7" s="1" customFormat="1" x14ac:dyDescent="0.2">
      <c r="A39" s="84"/>
      <c r="B39" s="85"/>
      <c r="C39" s="85"/>
      <c r="D39" s="85"/>
      <c r="E39" s="85"/>
      <c r="F39" s="85"/>
      <c r="G39" s="2"/>
    </row>
    <row r="40" spans="1:7" s="1" customFormat="1" x14ac:dyDescent="0.2">
      <c r="A40" s="12"/>
      <c r="B40" s="13" t="s">
        <v>58</v>
      </c>
      <c r="C40" s="14"/>
      <c r="D40" s="15"/>
      <c r="E40" s="15"/>
      <c r="F40" s="16"/>
      <c r="G40" s="2"/>
    </row>
    <row r="41" spans="1:7" s="1" customFormat="1" x14ac:dyDescent="0.2">
      <c r="A41" s="18" t="s">
        <v>59</v>
      </c>
      <c r="B41" s="19" t="s">
        <v>60</v>
      </c>
      <c r="C41" s="20" t="s">
        <v>61</v>
      </c>
      <c r="D41" s="17">
        <v>3.0110999999999999</v>
      </c>
      <c r="E41" s="21"/>
      <c r="F41" s="27"/>
      <c r="G41" s="2"/>
    </row>
    <row r="42" spans="1:7" s="1" customFormat="1" x14ac:dyDescent="0.2">
      <c r="A42" s="18" t="s">
        <v>62</v>
      </c>
      <c r="B42" s="19" t="s">
        <v>63</v>
      </c>
      <c r="C42" s="20" t="s">
        <v>61</v>
      </c>
      <c r="D42" s="17">
        <v>3.0310000000000001</v>
      </c>
      <c r="E42" s="21"/>
      <c r="F42" s="27"/>
      <c r="G42" s="2"/>
    </row>
    <row r="43" spans="1:7" s="1" customFormat="1" x14ac:dyDescent="0.2">
      <c r="A43" s="18" t="s">
        <v>64</v>
      </c>
      <c r="B43" s="19" t="s">
        <v>65</v>
      </c>
      <c r="C43" s="20" t="s">
        <v>61</v>
      </c>
      <c r="D43" s="17">
        <v>0.94630499999999995</v>
      </c>
      <c r="E43" s="21"/>
      <c r="F43" s="27"/>
      <c r="G43" s="2"/>
    </row>
    <row r="44" spans="1:7" s="1" customFormat="1" ht="24" x14ac:dyDescent="0.2">
      <c r="A44" s="18" t="s">
        <v>66</v>
      </c>
      <c r="B44" s="19" t="s">
        <v>67</v>
      </c>
      <c r="C44" s="20" t="s">
        <v>61</v>
      </c>
      <c r="D44" s="17">
        <v>0.56000000000000005</v>
      </c>
      <c r="E44" s="21"/>
      <c r="F44" s="27"/>
      <c r="G44" s="2"/>
    </row>
    <row r="45" spans="1:7" s="1" customFormat="1" x14ac:dyDescent="0.2">
      <c r="A45" s="18" t="s">
        <v>68</v>
      </c>
      <c r="B45" s="19" t="s">
        <v>69</v>
      </c>
      <c r="C45" s="20" t="s">
        <v>70</v>
      </c>
      <c r="D45" s="17">
        <v>0.14045199999999999</v>
      </c>
      <c r="E45" s="21"/>
      <c r="F45" s="27"/>
      <c r="G45" s="2"/>
    </row>
    <row r="46" spans="1:7" s="1" customFormat="1" x14ac:dyDescent="0.2">
      <c r="A46" s="18" t="s">
        <v>71</v>
      </c>
      <c r="B46" s="19" t="s">
        <v>72</v>
      </c>
      <c r="C46" s="20" t="s">
        <v>61</v>
      </c>
      <c r="D46" s="17">
        <v>0.12545999999999999</v>
      </c>
      <c r="E46" s="21"/>
      <c r="F46" s="27"/>
      <c r="G46" s="2"/>
    </row>
    <row r="47" spans="1:7" s="1" customFormat="1" x14ac:dyDescent="0.2">
      <c r="A47" s="18" t="s">
        <v>73</v>
      </c>
      <c r="B47" s="19" t="s">
        <v>74</v>
      </c>
      <c r="C47" s="20" t="s">
        <v>70</v>
      </c>
      <c r="D47" s="17">
        <v>6.0462000000000002E-2</v>
      </c>
      <c r="E47" s="21"/>
      <c r="F47" s="27"/>
      <c r="G47" s="2"/>
    </row>
    <row r="48" spans="1:7" s="1" customFormat="1" x14ac:dyDescent="0.2">
      <c r="A48" s="18" t="s">
        <v>75</v>
      </c>
      <c r="B48" s="19" t="s">
        <v>76</v>
      </c>
      <c r="C48" s="20" t="s">
        <v>70</v>
      </c>
      <c r="D48" s="17">
        <v>4.0307999999999997E-2</v>
      </c>
      <c r="E48" s="21"/>
      <c r="F48" s="27"/>
      <c r="G48" s="2"/>
    </row>
    <row r="49" spans="1:7" s="1" customFormat="1" x14ac:dyDescent="0.2">
      <c r="A49" s="18" t="s">
        <v>77</v>
      </c>
      <c r="B49" s="19" t="s">
        <v>78</v>
      </c>
      <c r="C49" s="20" t="s">
        <v>79</v>
      </c>
      <c r="D49" s="17">
        <v>0.378</v>
      </c>
      <c r="E49" s="21"/>
      <c r="F49" s="27"/>
      <c r="G49" s="2"/>
    </row>
    <row r="50" spans="1:7" s="1" customFormat="1" x14ac:dyDescent="0.2">
      <c r="A50" s="18" t="s">
        <v>80</v>
      </c>
      <c r="B50" s="19" t="s">
        <v>81</v>
      </c>
      <c r="C50" s="20" t="s">
        <v>79</v>
      </c>
      <c r="D50" s="17">
        <v>0.378</v>
      </c>
      <c r="E50" s="21"/>
      <c r="F50" s="27"/>
      <c r="G50" s="2"/>
    </row>
    <row r="51" spans="1:7" s="1" customFormat="1" x14ac:dyDescent="0.2">
      <c r="A51" s="18" t="s">
        <v>82</v>
      </c>
      <c r="B51" s="19" t="s">
        <v>83</v>
      </c>
      <c r="C51" s="20" t="s">
        <v>79</v>
      </c>
      <c r="D51" s="17">
        <v>2.16</v>
      </c>
      <c r="E51" s="21"/>
      <c r="F51" s="27"/>
      <c r="G51" s="2"/>
    </row>
    <row r="52" spans="1:7" s="1" customFormat="1" x14ac:dyDescent="0.2">
      <c r="A52" s="18" t="s">
        <v>84</v>
      </c>
      <c r="B52" s="19" t="s">
        <v>85</v>
      </c>
      <c r="C52" s="20" t="s">
        <v>79</v>
      </c>
      <c r="D52" s="17">
        <v>0.86399999999999999</v>
      </c>
      <c r="E52" s="21"/>
      <c r="F52" s="27"/>
      <c r="G52" s="2"/>
    </row>
    <row r="53" spans="1:7" s="1" customFormat="1" ht="24" x14ac:dyDescent="0.2">
      <c r="A53" s="18" t="s">
        <v>86</v>
      </c>
      <c r="B53" s="19" t="s">
        <v>87</v>
      </c>
      <c r="C53" s="20" t="s">
        <v>88</v>
      </c>
      <c r="D53" s="17">
        <v>8.1912000000000003</v>
      </c>
      <c r="E53" s="21"/>
      <c r="F53" s="27"/>
      <c r="G53" s="2"/>
    </row>
    <row r="54" spans="1:7" s="1" customFormat="1" x14ac:dyDescent="0.2">
      <c r="A54" s="18" t="s">
        <v>89</v>
      </c>
      <c r="B54" s="19" t="s">
        <v>90</v>
      </c>
      <c r="C54" s="20" t="s">
        <v>70</v>
      </c>
      <c r="D54" s="17">
        <v>1.1199999999999999E-3</v>
      </c>
      <c r="E54" s="21"/>
      <c r="F54" s="27"/>
      <c r="G54" s="2"/>
    </row>
    <row r="55" spans="1:7" s="1" customFormat="1" x14ac:dyDescent="0.2">
      <c r="A55" s="18" t="s">
        <v>91</v>
      </c>
      <c r="B55" s="19" t="s">
        <v>92</v>
      </c>
      <c r="C55" s="20" t="s">
        <v>70</v>
      </c>
      <c r="D55" s="17">
        <v>7.8840000000000004E-3</v>
      </c>
      <c r="E55" s="21"/>
      <c r="F55" s="27"/>
      <c r="G55" s="2"/>
    </row>
    <row r="56" spans="1:7" s="1" customFormat="1" ht="24" x14ac:dyDescent="0.2">
      <c r="A56" s="18" t="s">
        <v>93</v>
      </c>
      <c r="B56" s="19" t="s">
        <v>94</v>
      </c>
      <c r="C56" s="20" t="s">
        <v>70</v>
      </c>
      <c r="D56" s="17">
        <v>1.4550000000000001E-4</v>
      </c>
      <c r="E56" s="21"/>
      <c r="F56" s="27"/>
      <c r="G56" s="2"/>
    </row>
    <row r="57" spans="1:7" s="1" customFormat="1" x14ac:dyDescent="0.2">
      <c r="A57" s="18" t="s">
        <v>95</v>
      </c>
      <c r="B57" s="19" t="s">
        <v>96</v>
      </c>
      <c r="C57" s="20" t="s">
        <v>97</v>
      </c>
      <c r="D57" s="17">
        <v>0.315</v>
      </c>
      <c r="E57" s="21"/>
      <c r="F57" s="27"/>
      <c r="G57" s="2"/>
    </row>
    <row r="58" spans="1:7" s="1" customFormat="1" x14ac:dyDescent="0.2">
      <c r="A58" s="18" t="s">
        <v>98</v>
      </c>
      <c r="B58" s="19" t="s">
        <v>99</v>
      </c>
      <c r="C58" s="20" t="s">
        <v>70</v>
      </c>
      <c r="D58" s="17">
        <v>8.0934000000000006E-3</v>
      </c>
      <c r="E58" s="21"/>
      <c r="F58" s="27"/>
      <c r="G58" s="2"/>
    </row>
    <row r="59" spans="1:7" s="1" customFormat="1" x14ac:dyDescent="0.2">
      <c r="A59" s="18" t="s">
        <v>100</v>
      </c>
      <c r="B59" s="19" t="s">
        <v>101</v>
      </c>
      <c r="C59" s="20" t="s">
        <v>102</v>
      </c>
      <c r="D59" s="17">
        <v>1.4201999999999999</v>
      </c>
      <c r="E59" s="21"/>
      <c r="F59" s="27"/>
      <c r="G59" s="2"/>
    </row>
    <row r="60" spans="1:7" s="1" customFormat="1" ht="36" x14ac:dyDescent="0.2">
      <c r="A60" s="18" t="s">
        <v>103</v>
      </c>
      <c r="B60" s="19" t="s">
        <v>104</v>
      </c>
      <c r="C60" s="20" t="s">
        <v>70</v>
      </c>
      <c r="D60" s="17">
        <v>2.2629999999999998E-3</v>
      </c>
      <c r="E60" s="21"/>
      <c r="F60" s="27"/>
      <c r="G60" s="2"/>
    </row>
    <row r="61" spans="1:7" s="1" customFormat="1" x14ac:dyDescent="0.2">
      <c r="A61" s="18" t="s">
        <v>105</v>
      </c>
      <c r="B61" s="19" t="s">
        <v>106</v>
      </c>
      <c r="C61" s="20" t="s">
        <v>70</v>
      </c>
      <c r="D61" s="17">
        <v>2.43425E-2</v>
      </c>
      <c r="E61" s="21"/>
      <c r="F61" s="27"/>
      <c r="G61" s="2"/>
    </row>
    <row r="62" spans="1:7" s="1" customFormat="1" x14ac:dyDescent="0.2">
      <c r="A62" s="18" t="s">
        <v>107</v>
      </c>
      <c r="B62" s="19" t="s">
        <v>108</v>
      </c>
      <c r="C62" s="20" t="s">
        <v>79</v>
      </c>
      <c r="D62" s="17">
        <v>65.625600000000006</v>
      </c>
      <c r="E62" s="21"/>
      <c r="F62" s="27"/>
      <c r="G62" s="2"/>
    </row>
    <row r="63" spans="1:7" s="1" customFormat="1" x14ac:dyDescent="0.2">
      <c r="A63" s="18" t="s">
        <v>109</v>
      </c>
      <c r="B63" s="19" t="s">
        <v>110</v>
      </c>
      <c r="C63" s="20" t="s">
        <v>97</v>
      </c>
      <c r="D63" s="17">
        <v>11</v>
      </c>
      <c r="E63" s="21"/>
      <c r="F63" s="27"/>
      <c r="G63" s="2"/>
    </row>
    <row r="64" spans="1:7" s="1" customFormat="1" x14ac:dyDescent="0.2">
      <c r="A64" s="18" t="s">
        <v>111</v>
      </c>
      <c r="B64" s="19" t="s">
        <v>112</v>
      </c>
      <c r="C64" s="20" t="s">
        <v>70</v>
      </c>
      <c r="D64" s="17">
        <v>0.27757999999999999</v>
      </c>
      <c r="E64" s="21"/>
      <c r="F64" s="27"/>
      <c r="G64" s="2"/>
    </row>
    <row r="65" spans="1:7" s="1" customFormat="1" x14ac:dyDescent="0.2">
      <c r="A65" s="18" t="s">
        <v>113</v>
      </c>
      <c r="B65" s="19" t="s">
        <v>114</v>
      </c>
      <c r="C65" s="20" t="s">
        <v>70</v>
      </c>
      <c r="D65" s="17">
        <v>2.4600000000000002E-4</v>
      </c>
      <c r="E65" s="21"/>
      <c r="F65" s="27"/>
      <c r="G65" s="2"/>
    </row>
    <row r="66" spans="1:7" s="1" customFormat="1" ht="24" x14ac:dyDescent="0.2">
      <c r="A66" s="18" t="s">
        <v>115</v>
      </c>
      <c r="B66" s="19" t="s">
        <v>116</v>
      </c>
      <c r="C66" s="20" t="s">
        <v>70</v>
      </c>
      <c r="D66" s="17">
        <v>1.312E-3</v>
      </c>
      <c r="E66" s="21"/>
      <c r="F66" s="27"/>
      <c r="G66" s="2"/>
    </row>
    <row r="67" spans="1:7" s="1" customFormat="1" x14ac:dyDescent="0.2">
      <c r="A67" s="18" t="s">
        <v>117</v>
      </c>
      <c r="B67" s="19" t="s">
        <v>118</v>
      </c>
      <c r="C67" s="20" t="s">
        <v>70</v>
      </c>
      <c r="D67" s="17">
        <v>6.0589999999999998E-2</v>
      </c>
      <c r="E67" s="21"/>
      <c r="F67" s="27"/>
      <c r="G67" s="2"/>
    </row>
    <row r="68" spans="1:7" s="1" customFormat="1" x14ac:dyDescent="0.2">
      <c r="A68" s="18" t="s">
        <v>119</v>
      </c>
      <c r="B68" s="19" t="s">
        <v>120</v>
      </c>
      <c r="C68" s="20" t="s">
        <v>70</v>
      </c>
      <c r="D68" s="17">
        <v>1.825E-3</v>
      </c>
      <c r="E68" s="21"/>
      <c r="F68" s="27"/>
      <c r="G68" s="2"/>
    </row>
    <row r="69" spans="1:7" s="1" customFormat="1" x14ac:dyDescent="0.2">
      <c r="A69" s="18" t="s">
        <v>121</v>
      </c>
      <c r="B69" s="19" t="s">
        <v>122</v>
      </c>
      <c r="C69" s="20" t="s">
        <v>123</v>
      </c>
      <c r="D69" s="17">
        <v>86.14</v>
      </c>
      <c r="E69" s="21"/>
      <c r="F69" s="27"/>
      <c r="G69" s="2"/>
    </row>
    <row r="70" spans="1:7" s="1" customFormat="1" ht="24" x14ac:dyDescent="0.2">
      <c r="A70" s="18" t="s">
        <v>124</v>
      </c>
      <c r="B70" s="19" t="s">
        <v>125</v>
      </c>
      <c r="C70" s="20" t="s">
        <v>123</v>
      </c>
      <c r="D70" s="17">
        <v>6.7167000000000003</v>
      </c>
      <c r="E70" s="21"/>
      <c r="F70" s="27"/>
      <c r="G70" s="2"/>
    </row>
    <row r="71" spans="1:7" s="1" customFormat="1" x14ac:dyDescent="0.2">
      <c r="A71" s="18" t="s">
        <v>126</v>
      </c>
      <c r="B71" s="19" t="s">
        <v>127</v>
      </c>
      <c r="C71" s="20" t="s">
        <v>70</v>
      </c>
      <c r="D71" s="17">
        <v>1.312E-2</v>
      </c>
      <c r="E71" s="21"/>
      <c r="F71" s="27"/>
      <c r="G71" s="2"/>
    </row>
    <row r="72" spans="1:7" s="1" customFormat="1" ht="36" x14ac:dyDescent="0.2">
      <c r="A72" s="18" t="s">
        <v>128</v>
      </c>
      <c r="B72" s="19" t="s">
        <v>129</v>
      </c>
      <c r="C72" s="20" t="s">
        <v>70</v>
      </c>
      <c r="D72" s="17">
        <v>1.35E-2</v>
      </c>
      <c r="E72" s="21"/>
      <c r="F72" s="27"/>
      <c r="G72" s="2"/>
    </row>
    <row r="73" spans="1:7" s="1" customFormat="1" x14ac:dyDescent="0.2">
      <c r="A73" s="18" t="s">
        <v>130</v>
      </c>
      <c r="B73" s="19" t="s">
        <v>131</v>
      </c>
      <c r="C73" s="20" t="s">
        <v>70</v>
      </c>
      <c r="D73" s="17">
        <v>1.8E-3</v>
      </c>
      <c r="E73" s="21"/>
      <c r="F73" s="27"/>
      <c r="G73" s="2"/>
    </row>
    <row r="74" spans="1:7" s="1" customFormat="1" x14ac:dyDescent="0.2">
      <c r="A74" s="18" t="s">
        <v>132</v>
      </c>
      <c r="B74" s="19" t="s">
        <v>133</v>
      </c>
      <c r="C74" s="20" t="s">
        <v>79</v>
      </c>
      <c r="D74" s="17">
        <v>14.202</v>
      </c>
      <c r="E74" s="21"/>
      <c r="F74" s="27"/>
      <c r="G74" s="2"/>
    </row>
    <row r="75" spans="1:7" s="1" customFormat="1" x14ac:dyDescent="0.2">
      <c r="A75" s="18" t="s">
        <v>134</v>
      </c>
      <c r="B75" s="19" t="s">
        <v>135</v>
      </c>
      <c r="C75" s="20" t="s">
        <v>136</v>
      </c>
      <c r="D75" s="17">
        <v>0.78839999999999999</v>
      </c>
      <c r="E75" s="21"/>
      <c r="F75" s="27"/>
      <c r="G75" s="2"/>
    </row>
    <row r="76" spans="1:7" s="1" customFormat="1" x14ac:dyDescent="0.2">
      <c r="A76" s="18" t="s">
        <v>137</v>
      </c>
      <c r="B76" s="19" t="s">
        <v>138</v>
      </c>
      <c r="C76" s="20" t="s">
        <v>97</v>
      </c>
      <c r="D76" s="17">
        <v>5.7088000000000001</v>
      </c>
      <c r="E76" s="21"/>
      <c r="F76" s="27"/>
      <c r="G76" s="2"/>
    </row>
    <row r="77" spans="1:7" s="1" customFormat="1" ht="24" x14ac:dyDescent="0.2">
      <c r="A77" s="18" t="s">
        <v>139</v>
      </c>
      <c r="B77" s="19" t="s">
        <v>140</v>
      </c>
      <c r="C77" s="20" t="s">
        <v>123</v>
      </c>
      <c r="D77" s="17">
        <v>1.9066000000000001</v>
      </c>
      <c r="E77" s="21"/>
      <c r="F77" s="27"/>
      <c r="G77" s="2"/>
    </row>
    <row r="78" spans="1:7" s="1" customFormat="1" ht="36" x14ac:dyDescent="0.2">
      <c r="A78" s="18" t="s">
        <v>141</v>
      </c>
      <c r="B78" s="19" t="s">
        <v>142</v>
      </c>
      <c r="C78" s="20" t="s">
        <v>61</v>
      </c>
      <c r="D78" s="17">
        <v>5.5040000000000002E-3</v>
      </c>
      <c r="E78" s="21"/>
      <c r="F78" s="27"/>
      <c r="G78" s="2"/>
    </row>
    <row r="79" spans="1:7" s="1" customFormat="1" ht="36" x14ac:dyDescent="0.2">
      <c r="A79" s="18" t="s">
        <v>143</v>
      </c>
      <c r="B79" s="19" t="s">
        <v>144</v>
      </c>
      <c r="C79" s="20" t="s">
        <v>61</v>
      </c>
      <c r="D79" s="17">
        <v>1.2300000000000001E-4</v>
      </c>
      <c r="E79" s="21"/>
      <c r="F79" s="27"/>
      <c r="G79" s="2"/>
    </row>
    <row r="80" spans="1:7" s="1" customFormat="1" x14ac:dyDescent="0.2">
      <c r="A80" s="18" t="s">
        <v>145</v>
      </c>
      <c r="B80" s="19" t="s">
        <v>146</v>
      </c>
      <c r="C80" s="20" t="s">
        <v>70</v>
      </c>
      <c r="D80" s="17">
        <v>7.2000000000000005E-4</v>
      </c>
      <c r="E80" s="21"/>
      <c r="F80" s="27"/>
      <c r="G80" s="2"/>
    </row>
    <row r="81" spans="1:7" s="1" customFormat="1" x14ac:dyDescent="0.2">
      <c r="A81" s="18" t="s">
        <v>147</v>
      </c>
      <c r="B81" s="19" t="s">
        <v>148</v>
      </c>
      <c r="C81" s="20" t="s">
        <v>97</v>
      </c>
      <c r="D81" s="17">
        <v>0.93239399999999995</v>
      </c>
      <c r="E81" s="21"/>
      <c r="F81" s="27"/>
      <c r="G81" s="2"/>
    </row>
    <row r="82" spans="1:7" s="1" customFormat="1" x14ac:dyDescent="0.2">
      <c r="A82" s="18" t="s">
        <v>149</v>
      </c>
      <c r="B82" s="19" t="s">
        <v>150</v>
      </c>
      <c r="C82" s="20" t="s">
        <v>88</v>
      </c>
      <c r="D82" s="17">
        <v>5.4539999999999997</v>
      </c>
      <c r="E82" s="21"/>
      <c r="F82" s="27"/>
      <c r="G82" s="2"/>
    </row>
    <row r="83" spans="1:7" s="1" customFormat="1" x14ac:dyDescent="0.2">
      <c r="A83" s="18" t="s">
        <v>151</v>
      </c>
      <c r="B83" s="19" t="s">
        <v>152</v>
      </c>
      <c r="C83" s="20" t="s">
        <v>97</v>
      </c>
      <c r="D83" s="17">
        <v>1.12E-2</v>
      </c>
      <c r="E83" s="21"/>
      <c r="F83" s="27"/>
      <c r="G83" s="2"/>
    </row>
    <row r="84" spans="1:7" s="1" customFormat="1" x14ac:dyDescent="0.2">
      <c r="A84" s="18" t="s">
        <v>153</v>
      </c>
      <c r="B84" s="19" t="s">
        <v>154</v>
      </c>
      <c r="C84" s="20" t="s">
        <v>70</v>
      </c>
      <c r="D84" s="17">
        <v>1.299E-2</v>
      </c>
      <c r="E84" s="21"/>
      <c r="F84" s="27"/>
      <c r="G84" s="2"/>
    </row>
    <row r="85" spans="1:7" s="1" customFormat="1" x14ac:dyDescent="0.2">
      <c r="A85" s="18" t="s">
        <v>155</v>
      </c>
      <c r="B85" s="19" t="s">
        <v>156</v>
      </c>
      <c r="C85" s="20" t="s">
        <v>157</v>
      </c>
      <c r="D85" s="17">
        <v>1.7000000000000001E-2</v>
      </c>
      <c r="E85" s="21"/>
      <c r="F85" s="27"/>
      <c r="G85" s="2"/>
    </row>
    <row r="86" spans="1:7" s="1" customFormat="1" x14ac:dyDescent="0.2">
      <c r="A86" s="18" t="s">
        <v>158</v>
      </c>
      <c r="B86" s="19" t="s">
        <v>159</v>
      </c>
      <c r="C86" s="20" t="s">
        <v>79</v>
      </c>
      <c r="D86" s="17">
        <v>21.42</v>
      </c>
      <c r="E86" s="21"/>
      <c r="F86" s="27"/>
      <c r="G86" s="2"/>
    </row>
    <row r="87" spans="1:7" s="1" customFormat="1" x14ac:dyDescent="0.2">
      <c r="A87" s="18" t="s">
        <v>160</v>
      </c>
      <c r="B87" s="19" t="s">
        <v>161</v>
      </c>
      <c r="C87" s="20" t="s">
        <v>79</v>
      </c>
      <c r="D87" s="17">
        <v>5.0999999999999996</v>
      </c>
      <c r="E87" s="21"/>
      <c r="F87" s="27"/>
      <c r="G87" s="2"/>
    </row>
    <row r="88" spans="1:7" s="1" customFormat="1" x14ac:dyDescent="0.2">
      <c r="A88" s="18" t="s">
        <v>162</v>
      </c>
      <c r="B88" s="19" t="s">
        <v>163</v>
      </c>
      <c r="C88" s="20" t="s">
        <v>79</v>
      </c>
      <c r="D88" s="17">
        <v>2.2000000000000002</v>
      </c>
      <c r="E88" s="21"/>
      <c r="F88" s="27"/>
      <c r="G88" s="2"/>
    </row>
    <row r="89" spans="1:7" s="1" customFormat="1" x14ac:dyDescent="0.2">
      <c r="A89" s="18" t="s">
        <v>164</v>
      </c>
      <c r="B89" s="19" t="s">
        <v>165</v>
      </c>
      <c r="C89" s="20" t="s">
        <v>88</v>
      </c>
      <c r="D89" s="17">
        <v>613.20000000000005</v>
      </c>
      <c r="E89" s="21"/>
      <c r="F89" s="27"/>
      <c r="G89" s="2"/>
    </row>
    <row r="90" spans="1:7" s="1" customFormat="1" x14ac:dyDescent="0.2">
      <c r="A90" s="18" t="s">
        <v>166</v>
      </c>
      <c r="B90" s="19" t="s">
        <v>167</v>
      </c>
      <c r="C90" s="20" t="s">
        <v>79</v>
      </c>
      <c r="D90" s="17">
        <v>278.86</v>
      </c>
      <c r="E90" s="21"/>
      <c r="F90" s="27"/>
      <c r="G90" s="2"/>
    </row>
    <row r="91" spans="1:7" s="1" customFormat="1" x14ac:dyDescent="0.2">
      <c r="A91" s="18" t="s">
        <v>168</v>
      </c>
      <c r="B91" s="19" t="s">
        <v>169</v>
      </c>
      <c r="C91" s="20" t="s">
        <v>79</v>
      </c>
      <c r="D91" s="17">
        <v>131.4</v>
      </c>
      <c r="E91" s="21"/>
      <c r="F91" s="27"/>
      <c r="G91" s="2"/>
    </row>
    <row r="92" spans="1:7" s="1" customFormat="1" x14ac:dyDescent="0.2">
      <c r="A92" s="18" t="s">
        <v>170</v>
      </c>
      <c r="B92" s="19" t="s">
        <v>171</v>
      </c>
      <c r="C92" s="20" t="s">
        <v>79</v>
      </c>
      <c r="D92" s="17">
        <v>65.7</v>
      </c>
      <c r="E92" s="21"/>
      <c r="F92" s="27"/>
      <c r="G92" s="2"/>
    </row>
    <row r="93" spans="1:7" s="1" customFormat="1" x14ac:dyDescent="0.2">
      <c r="A93" s="18" t="s">
        <v>172</v>
      </c>
      <c r="B93" s="19" t="s">
        <v>173</v>
      </c>
      <c r="C93" s="20" t="s">
        <v>79</v>
      </c>
      <c r="D93" s="17">
        <v>92.71</v>
      </c>
      <c r="E93" s="21"/>
      <c r="F93" s="27"/>
      <c r="G93" s="2"/>
    </row>
    <row r="94" spans="1:7" s="1" customFormat="1" x14ac:dyDescent="0.2">
      <c r="A94" s="18" t="s">
        <v>174</v>
      </c>
      <c r="B94" s="19" t="s">
        <v>175</v>
      </c>
      <c r="C94" s="20" t="s">
        <v>79</v>
      </c>
      <c r="D94" s="17">
        <v>164.98</v>
      </c>
      <c r="E94" s="21"/>
      <c r="F94" s="27"/>
      <c r="G94" s="2"/>
    </row>
    <row r="95" spans="1:7" s="1" customFormat="1" x14ac:dyDescent="0.2">
      <c r="A95" s="18" t="s">
        <v>176</v>
      </c>
      <c r="B95" s="19" t="s">
        <v>177</v>
      </c>
      <c r="C95" s="20" t="s">
        <v>97</v>
      </c>
      <c r="D95" s="17">
        <v>0.26350000000000001</v>
      </c>
      <c r="E95" s="21"/>
      <c r="F95" s="27"/>
      <c r="G95" s="2"/>
    </row>
    <row r="96" spans="1:7" s="1" customFormat="1" x14ac:dyDescent="0.2">
      <c r="A96" s="18" t="s">
        <v>178</v>
      </c>
      <c r="B96" s="19" t="s">
        <v>179</v>
      </c>
      <c r="C96" s="20" t="s">
        <v>123</v>
      </c>
      <c r="D96" s="17">
        <v>1.92</v>
      </c>
      <c r="E96" s="21"/>
      <c r="F96" s="27"/>
      <c r="G96" s="2"/>
    </row>
    <row r="97" spans="1:7" s="1" customFormat="1" x14ac:dyDescent="0.2">
      <c r="A97" s="18" t="s">
        <v>180</v>
      </c>
      <c r="B97" s="19" t="s">
        <v>181</v>
      </c>
      <c r="C97" s="20" t="s">
        <v>79</v>
      </c>
      <c r="D97" s="17">
        <v>5.0999999999999996</v>
      </c>
      <c r="E97" s="21"/>
      <c r="F97" s="27"/>
      <c r="G97" s="2"/>
    </row>
    <row r="98" spans="1:7" s="1" customFormat="1" x14ac:dyDescent="0.2">
      <c r="A98" s="18" t="s">
        <v>182</v>
      </c>
      <c r="B98" s="19" t="s">
        <v>183</v>
      </c>
      <c r="C98" s="20" t="s">
        <v>184</v>
      </c>
      <c r="D98" s="17">
        <v>1.7000000000000001E-2</v>
      </c>
      <c r="E98" s="21"/>
      <c r="F98" s="27"/>
      <c r="G98" s="2"/>
    </row>
    <row r="99" spans="1:7" s="1" customFormat="1" x14ac:dyDescent="0.2">
      <c r="A99" s="18" t="s">
        <v>185</v>
      </c>
      <c r="B99" s="19" t="s">
        <v>186</v>
      </c>
      <c r="C99" s="20" t="s">
        <v>157</v>
      </c>
      <c r="D99" s="17">
        <v>8.8400000000000006E-2</v>
      </c>
      <c r="E99" s="21"/>
      <c r="F99" s="27"/>
      <c r="G99" s="2"/>
    </row>
    <row r="100" spans="1:7" s="1" customFormat="1" x14ac:dyDescent="0.2">
      <c r="A100" s="18" t="s">
        <v>187</v>
      </c>
      <c r="B100" s="19" t="s">
        <v>188</v>
      </c>
      <c r="C100" s="20" t="s">
        <v>157</v>
      </c>
      <c r="D100" s="17">
        <v>5.0999999999999997E-2</v>
      </c>
      <c r="E100" s="21"/>
      <c r="F100" s="27"/>
      <c r="G100" s="2"/>
    </row>
    <row r="101" spans="1:7" s="1" customFormat="1" x14ac:dyDescent="0.2">
      <c r="A101" s="18" t="s">
        <v>189</v>
      </c>
      <c r="B101" s="19" t="s">
        <v>190</v>
      </c>
      <c r="C101" s="20" t="s">
        <v>157</v>
      </c>
      <c r="D101" s="17">
        <v>8.5000000000000006E-2</v>
      </c>
      <c r="E101" s="21"/>
      <c r="F101" s="27"/>
      <c r="G101" s="2"/>
    </row>
    <row r="102" spans="1:7" s="1" customFormat="1" x14ac:dyDescent="0.2">
      <c r="A102" s="18" t="s">
        <v>191</v>
      </c>
      <c r="B102" s="19" t="s">
        <v>192</v>
      </c>
      <c r="C102" s="20" t="s">
        <v>97</v>
      </c>
      <c r="D102" s="17">
        <v>5.0999999999999997E-2</v>
      </c>
      <c r="E102" s="21"/>
      <c r="F102" s="27"/>
      <c r="G102" s="2"/>
    </row>
    <row r="103" spans="1:7" s="1" customFormat="1" x14ac:dyDescent="0.2">
      <c r="A103" s="18" t="s">
        <v>193</v>
      </c>
      <c r="B103" s="19" t="s">
        <v>194</v>
      </c>
      <c r="C103" s="20" t="s">
        <v>97</v>
      </c>
      <c r="D103" s="17">
        <v>0.230736</v>
      </c>
      <c r="E103" s="21"/>
      <c r="F103" s="27"/>
      <c r="G103" s="2"/>
    </row>
    <row r="104" spans="1:7" s="1" customFormat="1" x14ac:dyDescent="0.2">
      <c r="A104" s="18" t="s">
        <v>195</v>
      </c>
      <c r="B104" s="19" t="s">
        <v>196</v>
      </c>
      <c r="C104" s="20" t="s">
        <v>79</v>
      </c>
      <c r="D104" s="17">
        <v>0.36899999999999999</v>
      </c>
      <c r="E104" s="21"/>
      <c r="F104" s="27"/>
      <c r="G104" s="2"/>
    </row>
    <row r="105" spans="1:7" s="1" customFormat="1" x14ac:dyDescent="0.2">
      <c r="A105" s="18" t="s">
        <v>197</v>
      </c>
      <c r="B105" s="19" t="s">
        <v>198</v>
      </c>
      <c r="C105" s="20" t="s">
        <v>123</v>
      </c>
      <c r="D105" s="17">
        <v>6.2729999999999997</v>
      </c>
      <c r="E105" s="21"/>
      <c r="F105" s="27"/>
      <c r="G105" s="2"/>
    </row>
    <row r="106" spans="1:7" s="1" customFormat="1" x14ac:dyDescent="0.2">
      <c r="A106" s="18" t="s">
        <v>199</v>
      </c>
      <c r="B106" s="19" t="s">
        <v>200</v>
      </c>
      <c r="C106" s="20" t="s">
        <v>123</v>
      </c>
      <c r="D106" s="17">
        <v>6.3959999999999999</v>
      </c>
      <c r="E106" s="21"/>
      <c r="F106" s="27"/>
      <c r="G106" s="2"/>
    </row>
    <row r="107" spans="1:7" s="1" customFormat="1" ht="48" x14ac:dyDescent="0.2">
      <c r="A107" s="18" t="s">
        <v>201</v>
      </c>
      <c r="B107" s="19" t="s">
        <v>202</v>
      </c>
      <c r="C107" s="20" t="s">
        <v>97</v>
      </c>
      <c r="D107" s="17">
        <v>0.15809999999999999</v>
      </c>
      <c r="E107" s="21"/>
      <c r="F107" s="27"/>
      <c r="G107" s="2"/>
    </row>
    <row r="108" spans="1:7" s="1" customFormat="1" ht="24" x14ac:dyDescent="0.2">
      <c r="A108" s="18" t="s">
        <v>203</v>
      </c>
      <c r="B108" s="19" t="s">
        <v>204</v>
      </c>
      <c r="C108" s="20" t="s">
        <v>97</v>
      </c>
      <c r="D108" s="17">
        <v>20.9</v>
      </c>
      <c r="E108" s="21"/>
      <c r="F108" s="27"/>
      <c r="G108" s="2"/>
    </row>
    <row r="109" spans="1:7" s="1" customFormat="1" ht="24" x14ac:dyDescent="0.2">
      <c r="A109" s="18" t="s">
        <v>205</v>
      </c>
      <c r="B109" s="19" t="s">
        <v>206</v>
      </c>
      <c r="C109" s="20" t="s">
        <v>97</v>
      </c>
      <c r="D109" s="17">
        <v>110</v>
      </c>
      <c r="E109" s="21"/>
      <c r="F109" s="27"/>
      <c r="G109" s="2"/>
    </row>
    <row r="110" spans="1:7" s="1" customFormat="1" x14ac:dyDescent="0.2">
      <c r="A110" s="18" t="s">
        <v>207</v>
      </c>
      <c r="B110" s="19" t="s">
        <v>208</v>
      </c>
      <c r="C110" s="20" t="s">
        <v>79</v>
      </c>
      <c r="D110" s="17">
        <v>30</v>
      </c>
      <c r="E110" s="21"/>
      <c r="F110" s="27"/>
      <c r="G110" s="2"/>
    </row>
    <row r="111" spans="1:7" s="1" customFormat="1" x14ac:dyDescent="0.2">
      <c r="A111" s="18" t="s">
        <v>209</v>
      </c>
      <c r="B111" s="19" t="s">
        <v>210</v>
      </c>
      <c r="C111" s="20" t="s">
        <v>123</v>
      </c>
      <c r="D111" s="17">
        <v>63.087000000000003</v>
      </c>
      <c r="E111" s="21"/>
      <c r="F111" s="27"/>
      <c r="G111" s="2"/>
    </row>
    <row r="112" spans="1:7" s="1" customFormat="1" ht="24" x14ac:dyDescent="0.2">
      <c r="A112" s="18" t="s">
        <v>211</v>
      </c>
      <c r="B112" s="19" t="s">
        <v>212</v>
      </c>
      <c r="C112" s="20" t="s">
        <v>213</v>
      </c>
      <c r="D112" s="17">
        <v>33.479999999999997</v>
      </c>
      <c r="E112" s="21"/>
      <c r="F112" s="27"/>
      <c r="G112" s="2"/>
    </row>
    <row r="113" spans="1:7" s="1" customFormat="1" x14ac:dyDescent="0.2">
      <c r="A113" s="18" t="s">
        <v>214</v>
      </c>
      <c r="B113" s="19" t="s">
        <v>215</v>
      </c>
      <c r="C113" s="20" t="s">
        <v>79</v>
      </c>
      <c r="D113" s="17">
        <v>1</v>
      </c>
      <c r="E113" s="21"/>
      <c r="F113" s="27"/>
      <c r="G113" s="2"/>
    </row>
    <row r="114" spans="1:7" s="1" customFormat="1" x14ac:dyDescent="0.2">
      <c r="A114" s="18" t="s">
        <v>216</v>
      </c>
      <c r="B114" s="19" t="s">
        <v>217</v>
      </c>
      <c r="C114" s="20" t="s">
        <v>79</v>
      </c>
      <c r="D114" s="17">
        <v>1</v>
      </c>
      <c r="E114" s="21"/>
      <c r="F114" s="27"/>
      <c r="G114" s="2"/>
    </row>
    <row r="115" spans="1:7" s="1" customFormat="1" x14ac:dyDescent="0.2">
      <c r="A115" s="18" t="s">
        <v>218</v>
      </c>
      <c r="B115" s="19" t="s">
        <v>219</v>
      </c>
      <c r="C115" s="20" t="s">
        <v>79</v>
      </c>
      <c r="D115" s="17">
        <v>8</v>
      </c>
      <c r="E115" s="21"/>
      <c r="F115" s="27"/>
      <c r="G115" s="2"/>
    </row>
    <row r="116" spans="1:7" s="1" customFormat="1" ht="24" x14ac:dyDescent="0.2">
      <c r="A116" s="18" t="s">
        <v>220</v>
      </c>
      <c r="B116" s="19" t="s">
        <v>221</v>
      </c>
      <c r="C116" s="20" t="s">
        <v>79</v>
      </c>
      <c r="D116" s="17">
        <v>11</v>
      </c>
      <c r="E116" s="21"/>
      <c r="F116" s="27"/>
      <c r="G116" s="2"/>
    </row>
    <row r="117" spans="1:7" s="1" customFormat="1" x14ac:dyDescent="0.2">
      <c r="A117" s="18" t="s">
        <v>222</v>
      </c>
      <c r="B117" s="19" t="s">
        <v>223</v>
      </c>
      <c r="C117" s="20" t="s">
        <v>213</v>
      </c>
      <c r="D117" s="17">
        <v>34</v>
      </c>
      <c r="E117" s="21"/>
      <c r="F117" s="27"/>
      <c r="G117" s="2"/>
    </row>
    <row r="118" spans="1:7" s="1" customFormat="1" x14ac:dyDescent="0.2">
      <c r="A118" s="18" t="s">
        <v>224</v>
      </c>
      <c r="B118" s="19" t="s">
        <v>225</v>
      </c>
      <c r="C118" s="20" t="s">
        <v>79</v>
      </c>
      <c r="D118" s="17">
        <v>30</v>
      </c>
      <c r="E118" s="21"/>
      <c r="F118" s="27"/>
      <c r="G118" s="2"/>
    </row>
    <row r="119" spans="1:7" s="1" customFormat="1" ht="24" x14ac:dyDescent="0.2">
      <c r="A119" s="18" t="s">
        <v>226</v>
      </c>
      <c r="B119" s="19" t="s">
        <v>227</v>
      </c>
      <c r="C119" s="20" t="s">
        <v>79</v>
      </c>
      <c r="D119" s="17">
        <v>5</v>
      </c>
      <c r="E119" s="21"/>
      <c r="F119" s="27"/>
      <c r="G119" s="2"/>
    </row>
    <row r="120" spans="1:7" s="1" customFormat="1" x14ac:dyDescent="0.2">
      <c r="A120" s="18" t="s">
        <v>228</v>
      </c>
      <c r="B120" s="19" t="s">
        <v>229</v>
      </c>
      <c r="C120" s="20" t="s">
        <v>123</v>
      </c>
      <c r="D120" s="17">
        <v>31.31</v>
      </c>
      <c r="E120" s="21"/>
      <c r="F120" s="27"/>
      <c r="G120" s="2"/>
    </row>
    <row r="121" spans="1:7" s="1" customFormat="1" ht="60" x14ac:dyDescent="0.2">
      <c r="A121" s="18" t="s">
        <v>230</v>
      </c>
      <c r="B121" s="19" t="s">
        <v>231</v>
      </c>
      <c r="C121" s="20" t="s">
        <v>213</v>
      </c>
      <c r="D121" s="17">
        <v>9</v>
      </c>
      <c r="E121" s="21"/>
      <c r="F121" s="27"/>
      <c r="G121" s="2"/>
    </row>
    <row r="122" spans="1:7" s="1" customFormat="1" ht="24" x14ac:dyDescent="0.2">
      <c r="A122" s="18" t="s">
        <v>232</v>
      </c>
      <c r="B122" s="19" t="s">
        <v>233</v>
      </c>
      <c r="C122" s="20" t="s">
        <v>123</v>
      </c>
      <c r="D122" s="17">
        <v>19.12</v>
      </c>
      <c r="E122" s="21"/>
      <c r="F122" s="27"/>
      <c r="G122" s="2"/>
    </row>
    <row r="123" spans="1:7" s="1" customFormat="1" ht="24" x14ac:dyDescent="0.2">
      <c r="A123" s="18" t="s">
        <v>234</v>
      </c>
      <c r="B123" s="19" t="s">
        <v>235</v>
      </c>
      <c r="C123" s="20" t="s">
        <v>123</v>
      </c>
      <c r="D123" s="17">
        <v>3.96</v>
      </c>
      <c r="E123" s="21"/>
      <c r="F123" s="27"/>
      <c r="G123" s="2"/>
    </row>
    <row r="124" spans="1:7" s="1" customFormat="1" x14ac:dyDescent="0.2">
      <c r="A124" s="18" t="s">
        <v>236</v>
      </c>
      <c r="B124" s="19" t="s">
        <v>237</v>
      </c>
      <c r="C124" s="20" t="s">
        <v>123</v>
      </c>
      <c r="D124" s="17">
        <v>16</v>
      </c>
      <c r="E124" s="21"/>
      <c r="F124" s="27"/>
      <c r="G124" s="2"/>
    </row>
    <row r="125" spans="1:7" s="1" customFormat="1" ht="12.75" customHeight="1" x14ac:dyDescent="0.2">
      <c r="A125" s="28"/>
      <c r="B125" s="28" t="s">
        <v>239</v>
      </c>
      <c r="C125" s="29" t="s">
        <v>5</v>
      </c>
      <c r="D125" s="28"/>
      <c r="E125" s="30"/>
      <c r="F125" s="31">
        <f>SUM(F41:F124)</f>
        <v>0</v>
      </c>
      <c r="G125" s="2"/>
    </row>
    <row r="126" spans="1:7" s="1" customFormat="1" x14ac:dyDescent="0.2">
      <c r="A126" s="28"/>
      <c r="B126" s="28" t="s">
        <v>240</v>
      </c>
      <c r="C126" s="29" t="s">
        <v>5</v>
      </c>
      <c r="D126" s="28"/>
      <c r="E126" s="30"/>
      <c r="F126" s="31">
        <f>F14</f>
        <v>0</v>
      </c>
      <c r="G126" s="2"/>
    </row>
    <row r="127" spans="1:7" s="1" customFormat="1" ht="12.75" customHeight="1" x14ac:dyDescent="0.2">
      <c r="A127" s="28"/>
      <c r="B127" s="28" t="s">
        <v>241</v>
      </c>
      <c r="C127" s="29" t="s">
        <v>5</v>
      </c>
      <c r="D127" s="28"/>
      <c r="E127" s="30"/>
      <c r="F127" s="31">
        <f>F38</f>
        <v>0</v>
      </c>
      <c r="G127" s="2"/>
    </row>
    <row r="128" spans="1:7" s="1" customFormat="1" ht="12.75" customHeight="1" x14ac:dyDescent="0.2">
      <c r="A128" s="28"/>
      <c r="B128" s="28" t="s">
        <v>249</v>
      </c>
      <c r="C128" s="29" t="s">
        <v>5</v>
      </c>
      <c r="D128" s="28"/>
      <c r="E128" s="30"/>
      <c r="F128" s="31">
        <f>F125*0.05</f>
        <v>0</v>
      </c>
      <c r="G128" s="2"/>
    </row>
    <row r="129" spans="1:7" s="1" customFormat="1" ht="12.75" customHeight="1" x14ac:dyDescent="0.2">
      <c r="A129" s="28"/>
      <c r="B129" s="28" t="s">
        <v>242</v>
      </c>
      <c r="C129" s="29" t="s">
        <v>5</v>
      </c>
      <c r="D129" s="28"/>
      <c r="E129" s="30"/>
      <c r="F129" s="32">
        <v>0</v>
      </c>
      <c r="G129" s="2"/>
    </row>
    <row r="130" spans="1:7" s="1" customFormat="1" ht="12.75" customHeight="1" x14ac:dyDescent="0.2">
      <c r="A130" s="28"/>
      <c r="B130" s="28" t="s">
        <v>243</v>
      </c>
      <c r="C130" s="29" t="s">
        <v>5</v>
      </c>
      <c r="D130" s="28"/>
      <c r="E130" s="30"/>
      <c r="F130" s="33">
        <v>0</v>
      </c>
      <c r="G130" s="2"/>
    </row>
    <row r="131" spans="1:7" s="1" customFormat="1" ht="12.75" customHeight="1" x14ac:dyDescent="0.2">
      <c r="A131" s="28"/>
      <c r="B131" s="28" t="s">
        <v>244</v>
      </c>
      <c r="C131" s="29" t="s">
        <v>5</v>
      </c>
      <c r="D131" s="28"/>
      <c r="E131" s="30"/>
      <c r="F131" s="31">
        <f>SUM(F125:F130)</f>
        <v>0</v>
      </c>
      <c r="G131" s="2"/>
    </row>
    <row r="132" spans="1:7" x14ac:dyDescent="0.2">
      <c r="A132" s="28"/>
      <c r="B132" s="28" t="s">
        <v>253</v>
      </c>
      <c r="C132" s="29" t="s">
        <v>5</v>
      </c>
      <c r="D132" s="28"/>
      <c r="E132" s="30"/>
      <c r="F132" s="31">
        <f>F131*0.19</f>
        <v>0</v>
      </c>
    </row>
    <row r="133" spans="1:7" x14ac:dyDescent="0.2">
      <c r="A133" s="28"/>
      <c r="B133" s="28" t="s">
        <v>245</v>
      </c>
      <c r="C133" s="29" t="s">
        <v>5</v>
      </c>
      <c r="D133" s="28"/>
      <c r="E133" s="30"/>
      <c r="F133" s="33">
        <v>0</v>
      </c>
    </row>
    <row r="134" spans="1:7" x14ac:dyDescent="0.2">
      <c r="A134" s="28"/>
      <c r="B134" s="28" t="s">
        <v>246</v>
      </c>
      <c r="C134" s="29" t="s">
        <v>5</v>
      </c>
      <c r="D134" s="28"/>
      <c r="E134" s="30"/>
      <c r="F134" s="31">
        <f>SUM(F131:F133)</f>
        <v>0</v>
      </c>
    </row>
    <row r="135" spans="1:7" x14ac:dyDescent="0.2">
      <c r="A135" s="28"/>
      <c r="B135" s="28" t="s">
        <v>247</v>
      </c>
      <c r="C135" s="29" t="s">
        <v>5</v>
      </c>
      <c r="D135" s="28"/>
      <c r="E135" s="30"/>
      <c r="F135" s="31">
        <f>F134*0.15</f>
        <v>0</v>
      </c>
    </row>
    <row r="136" spans="1:7" x14ac:dyDescent="0.2">
      <c r="A136" s="28"/>
      <c r="B136" s="28" t="s">
        <v>248</v>
      </c>
      <c r="C136" s="29" t="s">
        <v>5</v>
      </c>
      <c r="D136" s="28"/>
      <c r="E136" s="30"/>
      <c r="F136" s="31">
        <f>SUM(F134:F135)</f>
        <v>0</v>
      </c>
    </row>
    <row r="138" spans="1:7" x14ac:dyDescent="0.2">
      <c r="F138" s="34"/>
    </row>
  </sheetData>
  <mergeCells count="13">
    <mergeCell ref="A10:F10"/>
    <mergeCell ref="A15:F15"/>
    <mergeCell ref="A39:F39"/>
    <mergeCell ref="A2:F2"/>
    <mergeCell ref="A3:F3"/>
    <mergeCell ref="A5:F5"/>
    <mergeCell ref="E4:F4"/>
    <mergeCell ref="A6:A8"/>
    <mergeCell ref="B6:B8"/>
    <mergeCell ref="C6:C8"/>
    <mergeCell ref="D6:D8"/>
    <mergeCell ref="E6:F6"/>
    <mergeCell ref="E7:F7"/>
  </mergeCells>
  <printOptions horizontalCentered="1"/>
  <pageMargins left="0.59055118110236227" right="0.19685039370078741" top="0.59055118110236227" bottom="0.59055118110236227" header="0.39370078740157483" footer="0.39370078740157483"/>
  <pageSetup paperSize="9" scale="91" fitToHeight="10000" orientation="portrait" horizontalDpi="300" verticalDpi="300" r:id="rId1"/>
  <headerFooter>
    <oddHeader>&amp;L&amp;9ПРОГРАММНЫЙ КОМПЛЕКС АВС4-UZ (РЕДАКЦИЯ 2021.2)&amp;C&amp;P&amp;R63430</oddHeader>
    <oddFooter>&amp;CСтраниц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J24" sqref="J24"/>
    </sheetView>
  </sheetViews>
  <sheetFormatPr defaultRowHeight="12.75" x14ac:dyDescent="0.2"/>
  <cols>
    <col min="1" max="1" width="6.33203125" style="54" customWidth="1"/>
    <col min="2" max="2" width="60.5" style="65" customWidth="1"/>
    <col min="3" max="3" width="13.1640625" style="54" customWidth="1"/>
    <col min="4" max="4" width="13.5" style="54" customWidth="1"/>
    <col min="5" max="5" width="14.83203125" style="54" customWidth="1"/>
    <col min="6" max="6" width="16.5" style="54" customWidth="1"/>
    <col min="7" max="16384" width="9.33203125" style="54"/>
  </cols>
  <sheetData>
    <row r="1" spans="1:8" s="42" customFormat="1" x14ac:dyDescent="0.2">
      <c r="A1" s="97" t="s">
        <v>250</v>
      </c>
      <c r="B1" s="97"/>
      <c r="C1" s="97"/>
      <c r="D1" s="97"/>
      <c r="E1" s="97"/>
      <c r="F1" s="97"/>
      <c r="G1" s="41"/>
      <c r="H1" s="41"/>
    </row>
    <row r="2" spans="1:8" s="42" customFormat="1" x14ac:dyDescent="0.2">
      <c r="A2" s="98" t="s">
        <v>278</v>
      </c>
      <c r="B2" s="98"/>
      <c r="C2" s="98"/>
      <c r="D2" s="98"/>
      <c r="E2" s="98"/>
      <c r="F2" s="98"/>
      <c r="G2" s="43"/>
      <c r="H2" s="41"/>
    </row>
    <row r="3" spans="1:8" s="42" customFormat="1" x14ac:dyDescent="0.2">
      <c r="A3" s="44"/>
      <c r="B3" s="45"/>
      <c r="C3" s="46"/>
      <c r="D3" s="46"/>
      <c r="E3" s="46"/>
      <c r="F3" s="46"/>
      <c r="G3" s="43"/>
      <c r="H3" s="41"/>
    </row>
    <row r="4" spans="1:8" s="47" customFormat="1" x14ac:dyDescent="0.2">
      <c r="A4" s="99" t="s">
        <v>6</v>
      </c>
      <c r="B4" s="99" t="s">
        <v>7</v>
      </c>
      <c r="C4" s="99" t="s">
        <v>8</v>
      </c>
      <c r="D4" s="99" t="s">
        <v>9</v>
      </c>
      <c r="E4" s="100" t="s">
        <v>3</v>
      </c>
      <c r="F4" s="100"/>
    </row>
    <row r="5" spans="1:8" s="47" customFormat="1" x14ac:dyDescent="0.2">
      <c r="A5" s="99"/>
      <c r="B5" s="99"/>
      <c r="C5" s="99"/>
      <c r="D5" s="99"/>
      <c r="E5" s="99" t="s">
        <v>279</v>
      </c>
      <c r="F5" s="99"/>
    </row>
    <row r="6" spans="1:8" s="47" customFormat="1" x14ac:dyDescent="0.2">
      <c r="A6" s="99"/>
      <c r="B6" s="99"/>
      <c r="C6" s="99"/>
      <c r="D6" s="99"/>
      <c r="E6" s="48" t="s">
        <v>11</v>
      </c>
      <c r="F6" s="48" t="s">
        <v>12</v>
      </c>
    </row>
    <row r="7" spans="1:8" s="50" customFormat="1" x14ac:dyDescent="0.2">
      <c r="A7" s="49">
        <v>1</v>
      </c>
      <c r="B7" s="49">
        <v>3</v>
      </c>
      <c r="C7" s="49">
        <v>4</v>
      </c>
      <c r="D7" s="49">
        <v>5</v>
      </c>
      <c r="E7" s="49">
        <v>6</v>
      </c>
      <c r="F7" s="49">
        <v>7</v>
      </c>
    </row>
    <row r="8" spans="1:8" x14ac:dyDescent="0.2">
      <c r="A8" s="51">
        <v>1</v>
      </c>
      <c r="B8" s="52" t="s">
        <v>280</v>
      </c>
      <c r="C8" s="51" t="s">
        <v>281</v>
      </c>
      <c r="D8" s="51">
        <v>7</v>
      </c>
      <c r="E8" s="53"/>
      <c r="F8" s="53"/>
    </row>
    <row r="9" spans="1:8" x14ac:dyDescent="0.2">
      <c r="A9" s="51">
        <f>A8+1</f>
        <v>2</v>
      </c>
      <c r="B9" s="52" t="s">
        <v>282</v>
      </c>
      <c r="C9" s="51" t="s">
        <v>281</v>
      </c>
      <c r="D9" s="51">
        <v>7</v>
      </c>
      <c r="E9" s="53"/>
      <c r="F9" s="53"/>
    </row>
    <row r="10" spans="1:8" x14ac:dyDescent="0.2">
      <c r="A10" s="51">
        <f t="shared" ref="A10:A24" si="0">A9+1</f>
        <v>3</v>
      </c>
      <c r="B10" s="55" t="s">
        <v>283</v>
      </c>
      <c r="C10" s="51" t="s">
        <v>281</v>
      </c>
      <c r="D10" s="51">
        <v>5</v>
      </c>
      <c r="E10" s="53"/>
      <c r="F10" s="53"/>
    </row>
    <row r="11" spans="1:8" x14ac:dyDescent="0.2">
      <c r="A11" s="51">
        <f t="shared" si="0"/>
        <v>4</v>
      </c>
      <c r="B11" s="55" t="s">
        <v>284</v>
      </c>
      <c r="C11" s="51" t="s">
        <v>281</v>
      </c>
      <c r="D11" s="51">
        <v>2</v>
      </c>
      <c r="E11" s="53"/>
      <c r="F11" s="53"/>
    </row>
    <row r="12" spans="1:8" ht="25.5" x14ac:dyDescent="0.2">
      <c r="A12" s="51">
        <f t="shared" si="0"/>
        <v>5</v>
      </c>
      <c r="B12" s="55" t="s">
        <v>285</v>
      </c>
      <c r="C12" s="51" t="s">
        <v>281</v>
      </c>
      <c r="D12" s="51">
        <v>7</v>
      </c>
      <c r="E12" s="53"/>
      <c r="F12" s="53"/>
    </row>
    <row r="13" spans="1:8" x14ac:dyDescent="0.2">
      <c r="A13" s="51">
        <f t="shared" si="0"/>
        <v>6</v>
      </c>
      <c r="B13" s="55" t="s">
        <v>286</v>
      </c>
      <c r="C13" s="51" t="s">
        <v>281</v>
      </c>
      <c r="D13" s="51">
        <v>2</v>
      </c>
      <c r="E13" s="53"/>
      <c r="F13" s="53"/>
    </row>
    <row r="14" spans="1:8" x14ac:dyDescent="0.2">
      <c r="A14" s="51">
        <f t="shared" si="0"/>
        <v>7</v>
      </c>
      <c r="B14" s="55" t="s">
        <v>287</v>
      </c>
      <c r="C14" s="51" t="s">
        <v>281</v>
      </c>
      <c r="D14" s="51">
        <v>2</v>
      </c>
      <c r="E14" s="53"/>
      <c r="F14" s="53"/>
    </row>
    <row r="15" spans="1:8" x14ac:dyDescent="0.2">
      <c r="A15" s="51">
        <f t="shared" si="0"/>
        <v>8</v>
      </c>
      <c r="B15" s="55" t="s">
        <v>288</v>
      </c>
      <c r="C15" s="51" t="s">
        <v>281</v>
      </c>
      <c r="D15" s="51">
        <v>2</v>
      </c>
      <c r="E15" s="53"/>
      <c r="F15" s="53"/>
    </row>
    <row r="16" spans="1:8" x14ac:dyDescent="0.2">
      <c r="A16" s="51">
        <f t="shared" si="0"/>
        <v>9</v>
      </c>
      <c r="B16" s="55" t="s">
        <v>289</v>
      </c>
      <c r="C16" s="51" t="s">
        <v>281</v>
      </c>
      <c r="D16" s="51">
        <v>1</v>
      </c>
      <c r="E16" s="53"/>
      <c r="F16" s="53"/>
    </row>
    <row r="17" spans="1:6" x14ac:dyDescent="0.2">
      <c r="A17" s="51">
        <f t="shared" si="0"/>
        <v>10</v>
      </c>
      <c r="B17" s="55" t="s">
        <v>290</v>
      </c>
      <c r="C17" s="51" t="s">
        <v>281</v>
      </c>
      <c r="D17" s="51">
        <v>1</v>
      </c>
      <c r="E17" s="53"/>
      <c r="F17" s="53"/>
    </row>
    <row r="18" spans="1:6" x14ac:dyDescent="0.2">
      <c r="A18" s="51">
        <f t="shared" si="0"/>
        <v>11</v>
      </c>
      <c r="B18" s="55" t="s">
        <v>291</v>
      </c>
      <c r="C18" s="51" t="s">
        <v>281</v>
      </c>
      <c r="D18" s="51">
        <v>4</v>
      </c>
      <c r="E18" s="53"/>
      <c r="F18" s="53"/>
    </row>
    <row r="19" spans="1:6" x14ac:dyDescent="0.2">
      <c r="A19" s="51">
        <f t="shared" si="0"/>
        <v>12</v>
      </c>
      <c r="B19" s="55" t="s">
        <v>292</v>
      </c>
      <c r="C19" s="51" t="s">
        <v>281</v>
      </c>
      <c r="D19" s="51">
        <v>1</v>
      </c>
      <c r="E19" s="53"/>
      <c r="F19" s="53"/>
    </row>
    <row r="20" spans="1:6" x14ac:dyDescent="0.2">
      <c r="A20" s="51">
        <f t="shared" si="0"/>
        <v>13</v>
      </c>
      <c r="B20" s="55" t="s">
        <v>293</v>
      </c>
      <c r="C20" s="51" t="s">
        <v>281</v>
      </c>
      <c r="D20" s="51">
        <v>1</v>
      </c>
      <c r="E20" s="53"/>
      <c r="F20" s="53"/>
    </row>
    <row r="21" spans="1:6" x14ac:dyDescent="0.2">
      <c r="A21" s="51">
        <f t="shared" si="0"/>
        <v>14</v>
      </c>
      <c r="B21" s="55" t="s">
        <v>294</v>
      </c>
      <c r="C21" s="51" t="s">
        <v>281</v>
      </c>
      <c r="D21" s="51">
        <v>1</v>
      </c>
      <c r="E21" s="53"/>
      <c r="F21" s="53"/>
    </row>
    <row r="22" spans="1:6" x14ac:dyDescent="0.2">
      <c r="A22" s="51">
        <f t="shared" si="0"/>
        <v>15</v>
      </c>
      <c r="B22" s="55" t="s">
        <v>295</v>
      </c>
      <c r="C22" s="51" t="s">
        <v>281</v>
      </c>
      <c r="D22" s="51">
        <v>2</v>
      </c>
      <c r="E22" s="53"/>
      <c r="F22" s="53"/>
    </row>
    <row r="23" spans="1:6" x14ac:dyDescent="0.2">
      <c r="A23" s="51">
        <f t="shared" si="0"/>
        <v>16</v>
      </c>
      <c r="B23" s="55" t="s">
        <v>296</v>
      </c>
      <c r="C23" s="51" t="s">
        <v>281</v>
      </c>
      <c r="D23" s="51">
        <v>2</v>
      </c>
      <c r="E23" s="53"/>
      <c r="F23" s="53"/>
    </row>
    <row r="24" spans="1:6" x14ac:dyDescent="0.2">
      <c r="A24" s="51">
        <f t="shared" si="0"/>
        <v>17</v>
      </c>
      <c r="B24" s="55" t="s">
        <v>297</v>
      </c>
      <c r="C24" s="51" t="s">
        <v>281</v>
      </c>
      <c r="D24" s="51">
        <v>4</v>
      </c>
      <c r="E24" s="53"/>
      <c r="F24" s="53"/>
    </row>
    <row r="25" spans="1:6" x14ac:dyDescent="0.2">
      <c r="A25" s="56"/>
      <c r="B25" s="57" t="s">
        <v>238</v>
      </c>
      <c r="C25" s="58" t="s">
        <v>5</v>
      </c>
      <c r="D25" s="59"/>
      <c r="E25" s="60"/>
      <c r="F25" s="61">
        <f>SUM(F8:F24)</f>
        <v>0</v>
      </c>
    </row>
    <row r="26" spans="1:6" x14ac:dyDescent="0.2">
      <c r="A26" s="56"/>
      <c r="B26" s="57" t="s">
        <v>298</v>
      </c>
      <c r="C26" s="58" t="s">
        <v>5</v>
      </c>
      <c r="D26" s="59"/>
      <c r="E26" s="60"/>
      <c r="F26" s="60">
        <f>F25*0.02</f>
        <v>0</v>
      </c>
    </row>
    <row r="27" spans="1:6" x14ac:dyDescent="0.2">
      <c r="A27" s="56"/>
      <c r="B27" s="57" t="s">
        <v>238</v>
      </c>
      <c r="C27" s="58" t="s">
        <v>5</v>
      </c>
      <c r="D27" s="59"/>
      <c r="E27" s="60"/>
      <c r="F27" s="60">
        <f>SUM(F25:F26)</f>
        <v>0</v>
      </c>
    </row>
    <row r="28" spans="1:6" x14ac:dyDescent="0.2">
      <c r="A28"/>
      <c r="B28"/>
      <c r="C28"/>
      <c r="D28"/>
      <c r="E28" s="62"/>
      <c r="F28" s="62"/>
    </row>
    <row r="29" spans="1:6" x14ac:dyDescent="0.2">
      <c r="A29"/>
      <c r="B29"/>
      <c r="C29"/>
      <c r="D29"/>
      <c r="E29" s="62"/>
      <c r="F29" s="62"/>
    </row>
    <row r="30" spans="1:6" x14ac:dyDescent="0.2">
      <c r="A30" s="57"/>
      <c r="B30" s="57" t="s">
        <v>239</v>
      </c>
      <c r="C30" s="63" t="s">
        <v>5</v>
      </c>
      <c r="D30" s="57"/>
      <c r="E30" s="64"/>
      <c r="F30" s="60">
        <v>0</v>
      </c>
    </row>
    <row r="31" spans="1:6" x14ac:dyDescent="0.2">
      <c r="A31" s="57"/>
      <c r="B31" s="57" t="s">
        <v>240</v>
      </c>
      <c r="C31" s="63" t="s">
        <v>5</v>
      </c>
      <c r="D31" s="57"/>
      <c r="E31" s="64"/>
      <c r="F31" s="60">
        <v>0</v>
      </c>
    </row>
    <row r="32" spans="1:6" x14ac:dyDescent="0.2">
      <c r="A32" s="57"/>
      <c r="B32" s="57" t="s">
        <v>241</v>
      </c>
      <c r="C32" s="63" t="s">
        <v>5</v>
      </c>
      <c r="D32" s="57"/>
      <c r="E32" s="64"/>
      <c r="F32" s="60">
        <v>0</v>
      </c>
    </row>
    <row r="33" spans="1:6" x14ac:dyDescent="0.2">
      <c r="A33" s="57"/>
      <c r="B33" s="57" t="s">
        <v>299</v>
      </c>
      <c r="C33" s="63" t="s">
        <v>5</v>
      </c>
      <c r="D33" s="57"/>
      <c r="E33" s="64"/>
      <c r="F33" s="60">
        <f>F30*0.03</f>
        <v>0</v>
      </c>
    </row>
    <row r="34" spans="1:6" x14ac:dyDescent="0.2">
      <c r="A34" s="57"/>
      <c r="B34" s="57" t="s">
        <v>300</v>
      </c>
      <c r="C34" s="63" t="s">
        <v>5</v>
      </c>
      <c r="D34" s="57"/>
      <c r="E34" s="64"/>
      <c r="F34" s="60">
        <f>F30*0.02</f>
        <v>0</v>
      </c>
    </row>
    <row r="35" spans="1:6" x14ac:dyDescent="0.2">
      <c r="A35" s="57"/>
      <c r="B35" s="57" t="s">
        <v>243</v>
      </c>
      <c r="C35" s="63" t="s">
        <v>5</v>
      </c>
      <c r="D35" s="57"/>
      <c r="E35" s="64"/>
      <c r="F35" s="60">
        <v>0</v>
      </c>
    </row>
    <row r="36" spans="1:6" x14ac:dyDescent="0.2">
      <c r="A36" s="57"/>
      <c r="B36" s="57" t="s">
        <v>244</v>
      </c>
      <c r="C36" s="63" t="s">
        <v>5</v>
      </c>
      <c r="D36" s="57"/>
      <c r="E36" s="64"/>
      <c r="F36" s="60">
        <f>SUM(F30:F35)</f>
        <v>0</v>
      </c>
    </row>
    <row r="37" spans="1:6" x14ac:dyDescent="0.2">
      <c r="A37" s="57"/>
      <c r="B37" s="57" t="s">
        <v>301</v>
      </c>
      <c r="C37" s="63" t="s">
        <v>5</v>
      </c>
      <c r="D37" s="57"/>
      <c r="E37" s="64"/>
      <c r="F37" s="60">
        <f>F36*0.19</f>
        <v>0</v>
      </c>
    </row>
    <row r="38" spans="1:6" x14ac:dyDescent="0.2">
      <c r="A38" s="57"/>
      <c r="B38" s="57" t="s">
        <v>245</v>
      </c>
      <c r="C38" s="63" t="s">
        <v>5</v>
      </c>
      <c r="D38" s="57"/>
      <c r="E38" s="64"/>
      <c r="F38" s="60">
        <f>F27</f>
        <v>0</v>
      </c>
    </row>
    <row r="39" spans="1:6" x14ac:dyDescent="0.2">
      <c r="A39" s="57"/>
      <c r="B39" s="57" t="s">
        <v>246</v>
      </c>
      <c r="C39" s="63" t="s">
        <v>5</v>
      </c>
      <c r="D39" s="57"/>
      <c r="E39" s="64"/>
      <c r="F39" s="60">
        <f>SUM(F36:F38)</f>
        <v>0</v>
      </c>
    </row>
    <row r="40" spans="1:6" x14ac:dyDescent="0.2">
      <c r="A40" s="57"/>
      <c r="B40" s="57" t="s">
        <v>302</v>
      </c>
      <c r="C40" s="63" t="s">
        <v>5</v>
      </c>
      <c r="D40" s="57"/>
      <c r="E40" s="64"/>
      <c r="F40" s="60">
        <f>F39*0.15</f>
        <v>0</v>
      </c>
    </row>
    <row r="41" spans="1:6" x14ac:dyDescent="0.2">
      <c r="A41" s="57"/>
      <c r="B41" s="57" t="s">
        <v>303</v>
      </c>
      <c r="C41" s="63" t="s">
        <v>5</v>
      </c>
      <c r="D41" s="57"/>
      <c r="E41" s="64"/>
      <c r="F41" s="60">
        <f>SUM(F39:F40)</f>
        <v>0</v>
      </c>
    </row>
  </sheetData>
  <mergeCells count="8">
    <mergeCell ref="A1:F1"/>
    <mergeCell ref="A2:F2"/>
    <mergeCell ref="A4:A6"/>
    <mergeCell ref="B4:B6"/>
    <mergeCell ref="C4:C6"/>
    <mergeCell ref="D4:D6"/>
    <mergeCell ref="E4:F4"/>
    <mergeCell ref="E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workbookViewId="0">
      <selection sqref="A1:XFD1048576"/>
    </sheetView>
  </sheetViews>
  <sheetFormatPr defaultRowHeight="12.75" x14ac:dyDescent="0.2"/>
  <cols>
    <col min="1" max="1" width="6.33203125" customWidth="1"/>
    <col min="2" max="2" width="96.6640625" customWidth="1"/>
    <col min="3" max="4" width="11.83203125" customWidth="1"/>
  </cols>
  <sheetData>
    <row r="1" spans="1:4" x14ac:dyDescent="0.2">
      <c r="A1" s="36"/>
      <c r="B1" s="36"/>
      <c r="C1" s="36"/>
      <c r="D1" s="36"/>
    </row>
    <row r="2" spans="1:4" ht="15.75" x14ac:dyDescent="0.2">
      <c r="A2" s="2"/>
      <c r="B2" s="2"/>
      <c r="C2" s="2"/>
      <c r="D2" s="66" t="s">
        <v>310</v>
      </c>
    </row>
    <row r="3" spans="1:4" ht="15.75" x14ac:dyDescent="0.2">
      <c r="A3" s="2"/>
      <c r="B3" s="103" t="s">
        <v>311</v>
      </c>
      <c r="C3" s="104"/>
      <c r="D3" s="104"/>
    </row>
    <row r="4" spans="1:4" ht="15.75" x14ac:dyDescent="0.2">
      <c r="A4" s="2"/>
      <c r="B4" s="103" t="s">
        <v>312</v>
      </c>
      <c r="C4" s="103"/>
      <c r="D4" s="103"/>
    </row>
    <row r="5" spans="1:4" ht="15.75" x14ac:dyDescent="0.2">
      <c r="A5" s="2"/>
      <c r="B5" s="103" t="s">
        <v>313</v>
      </c>
      <c r="C5" s="103"/>
      <c r="D5" s="103"/>
    </row>
    <row r="6" spans="1:4" ht="15.75" x14ac:dyDescent="0.2">
      <c r="A6" s="2"/>
      <c r="B6" s="2"/>
      <c r="C6" s="2"/>
      <c r="D6" s="66" t="s">
        <v>314</v>
      </c>
    </row>
    <row r="7" spans="1:4" ht="15.75" x14ac:dyDescent="0.2">
      <c r="A7" s="2"/>
      <c r="B7" s="2"/>
      <c r="C7" s="2"/>
      <c r="D7" s="66"/>
    </row>
    <row r="8" spans="1:4" ht="15.75" x14ac:dyDescent="0.2">
      <c r="A8" s="2"/>
      <c r="B8" s="2"/>
      <c r="C8" s="2"/>
      <c r="D8" s="66"/>
    </row>
    <row r="9" spans="1:4" ht="15.75" x14ac:dyDescent="0.2">
      <c r="A9" s="2"/>
      <c r="B9" s="2"/>
      <c r="C9" s="2"/>
      <c r="D9" s="67"/>
    </row>
    <row r="10" spans="1:4" x14ac:dyDescent="0.2">
      <c r="A10" s="2"/>
      <c r="B10" s="2"/>
      <c r="C10" s="2"/>
      <c r="D10" s="2"/>
    </row>
    <row r="11" spans="1:4" ht="15.75" x14ac:dyDescent="0.2">
      <c r="A11" s="105" t="s">
        <v>315</v>
      </c>
      <c r="B11" s="105"/>
      <c r="C11" s="105"/>
      <c r="D11" s="105"/>
    </row>
    <row r="12" spans="1:4" ht="15.75" x14ac:dyDescent="0.2">
      <c r="A12" s="68"/>
      <c r="B12" s="68"/>
      <c r="C12" s="68"/>
      <c r="D12" s="68"/>
    </row>
    <row r="13" spans="1:4" ht="15.75" x14ac:dyDescent="0.2">
      <c r="A13" s="67"/>
      <c r="B13" s="67"/>
      <c r="C13" s="67"/>
      <c r="D13" s="66"/>
    </row>
    <row r="14" spans="1:4" ht="15.75" x14ac:dyDescent="0.2">
      <c r="A14" s="68"/>
      <c r="B14" s="68"/>
      <c r="C14" s="68"/>
      <c r="D14" s="68"/>
    </row>
    <row r="15" spans="1:4" ht="15.75" x14ac:dyDescent="0.2">
      <c r="A15" s="106" t="s">
        <v>316</v>
      </c>
      <c r="B15" s="106"/>
      <c r="C15" s="106"/>
      <c r="D15" s="106"/>
    </row>
    <row r="17" spans="1:5" s="4" customFormat="1" ht="12.75" customHeight="1" x14ac:dyDescent="0.2">
      <c r="A17" s="107" t="s">
        <v>6</v>
      </c>
      <c r="B17" s="107" t="s">
        <v>7</v>
      </c>
      <c r="C17" s="107" t="s">
        <v>8</v>
      </c>
      <c r="D17" s="107" t="s">
        <v>317</v>
      </c>
      <c r="E17" s="5"/>
    </row>
    <row r="18" spans="1:5" s="4" customFormat="1" ht="34.5" customHeight="1" x14ac:dyDescent="0.2">
      <c r="A18" s="107"/>
      <c r="B18" s="107"/>
      <c r="C18" s="107"/>
      <c r="D18" s="107"/>
      <c r="E18" s="5"/>
    </row>
    <row r="19" spans="1:5" s="7" customFormat="1" x14ac:dyDescent="0.2">
      <c r="A19" s="69">
        <v>1</v>
      </c>
      <c r="B19" s="69">
        <v>2</v>
      </c>
      <c r="C19" s="69">
        <v>3</v>
      </c>
      <c r="D19" s="69">
        <v>4</v>
      </c>
      <c r="E19" s="11"/>
    </row>
    <row r="20" spans="1:5" ht="15.75" customHeight="1" x14ac:dyDescent="0.25">
      <c r="A20" s="102" t="s">
        <v>318</v>
      </c>
      <c r="B20" s="102"/>
      <c r="C20" s="102"/>
      <c r="D20" s="102"/>
      <c r="E20" s="70"/>
    </row>
    <row r="21" spans="1:5" s="75" customFormat="1" ht="25.5" x14ac:dyDescent="0.2">
      <c r="A21" s="71" t="s">
        <v>1</v>
      </c>
      <c r="B21" s="72" t="s">
        <v>319</v>
      </c>
      <c r="C21" s="71" t="s">
        <v>320</v>
      </c>
      <c r="D21" s="73">
        <v>0.73</v>
      </c>
      <c r="E21" s="74"/>
    </row>
    <row r="22" spans="1:5" s="75" customFormat="1" ht="25.5" x14ac:dyDescent="0.2">
      <c r="A22" s="71" t="s">
        <v>16</v>
      </c>
      <c r="B22" s="72" t="s">
        <v>321</v>
      </c>
      <c r="C22" s="71" t="s">
        <v>320</v>
      </c>
      <c r="D22" s="73">
        <v>0.73</v>
      </c>
      <c r="E22" s="74"/>
    </row>
    <row r="23" spans="1:5" s="75" customFormat="1" x14ac:dyDescent="0.2">
      <c r="A23" s="71" t="s">
        <v>17</v>
      </c>
      <c r="B23" s="72" t="s">
        <v>322</v>
      </c>
      <c r="C23" s="71" t="s">
        <v>320</v>
      </c>
      <c r="D23" s="73">
        <v>-0.73</v>
      </c>
      <c r="E23" s="74"/>
    </row>
    <row r="24" spans="1:5" s="75" customFormat="1" ht="25.5" x14ac:dyDescent="0.2">
      <c r="A24" s="71" t="s">
        <v>22</v>
      </c>
      <c r="B24" s="72" t="s">
        <v>323</v>
      </c>
      <c r="C24" s="71" t="s">
        <v>324</v>
      </c>
      <c r="D24" s="73">
        <v>0.73</v>
      </c>
      <c r="E24" s="74"/>
    </row>
    <row r="25" spans="1:5" s="75" customFormat="1" ht="25.5" x14ac:dyDescent="0.2">
      <c r="A25" s="71" t="s">
        <v>24</v>
      </c>
      <c r="B25" s="72" t="s">
        <v>325</v>
      </c>
      <c r="C25" s="71" t="s">
        <v>320</v>
      </c>
      <c r="D25" s="73">
        <v>1.2123999999999999</v>
      </c>
      <c r="E25" s="74"/>
    </row>
    <row r="26" spans="1:5" s="75" customFormat="1" ht="25.5" x14ac:dyDescent="0.2">
      <c r="A26" s="71" t="s">
        <v>26</v>
      </c>
      <c r="B26" s="72" t="s">
        <v>326</v>
      </c>
      <c r="C26" s="71" t="s">
        <v>324</v>
      </c>
      <c r="D26" s="73">
        <v>1.2123999999999999</v>
      </c>
      <c r="E26" s="74"/>
    </row>
    <row r="27" spans="1:5" s="75" customFormat="1" x14ac:dyDescent="0.2">
      <c r="A27" s="71" t="s">
        <v>28</v>
      </c>
      <c r="B27" s="72" t="s">
        <v>327</v>
      </c>
      <c r="C27" s="71" t="s">
        <v>184</v>
      </c>
      <c r="D27" s="73">
        <v>0.31</v>
      </c>
      <c r="E27" s="74"/>
    </row>
    <row r="28" spans="1:5" s="75" customFormat="1" x14ac:dyDescent="0.2">
      <c r="A28" s="71" t="s">
        <v>30</v>
      </c>
      <c r="B28" s="72" t="s">
        <v>212</v>
      </c>
      <c r="C28" s="71" t="s">
        <v>213</v>
      </c>
      <c r="D28" s="73">
        <v>33.479999999999997</v>
      </c>
      <c r="E28" s="74"/>
    </row>
    <row r="29" spans="1:5" ht="15.75" customHeight="1" x14ac:dyDescent="0.25">
      <c r="A29" s="102" t="s">
        <v>328</v>
      </c>
      <c r="B29" s="102"/>
      <c r="C29" s="102"/>
      <c r="D29" s="102"/>
      <c r="E29" s="70"/>
    </row>
    <row r="30" spans="1:5" s="75" customFormat="1" ht="25.5" x14ac:dyDescent="0.2">
      <c r="A30" s="71" t="s">
        <v>32</v>
      </c>
      <c r="B30" s="72" t="s">
        <v>329</v>
      </c>
      <c r="C30" s="71" t="s">
        <v>320</v>
      </c>
      <c r="D30" s="73">
        <v>0.16</v>
      </c>
      <c r="E30" s="74"/>
    </row>
    <row r="31" spans="1:5" s="75" customFormat="1" x14ac:dyDescent="0.2">
      <c r="A31" s="71" t="s">
        <v>34</v>
      </c>
      <c r="B31" s="72" t="s">
        <v>237</v>
      </c>
      <c r="C31" s="71" t="s">
        <v>123</v>
      </c>
      <c r="D31" s="73">
        <v>16</v>
      </c>
      <c r="E31" s="74"/>
    </row>
    <row r="32" spans="1:5" s="75" customFormat="1" x14ac:dyDescent="0.2">
      <c r="A32" s="71" t="s">
        <v>36</v>
      </c>
      <c r="B32" s="72" t="s">
        <v>330</v>
      </c>
      <c r="C32" s="71" t="s">
        <v>320</v>
      </c>
      <c r="D32" s="73">
        <v>-0.16</v>
      </c>
      <c r="E32" s="74"/>
    </row>
    <row r="33" spans="1:5" s="75" customFormat="1" x14ac:dyDescent="0.2">
      <c r="A33" s="71" t="s">
        <v>38</v>
      </c>
      <c r="B33" s="72" t="s">
        <v>331</v>
      </c>
      <c r="C33" s="71" t="s">
        <v>320</v>
      </c>
      <c r="D33" s="73">
        <v>0.55000000000000004</v>
      </c>
      <c r="E33" s="74"/>
    </row>
    <row r="34" spans="1:5" s="75" customFormat="1" ht="51" x14ac:dyDescent="0.2">
      <c r="A34" s="71" t="s">
        <v>40</v>
      </c>
      <c r="B34" s="72" t="s">
        <v>332</v>
      </c>
      <c r="C34" s="71" t="s">
        <v>333</v>
      </c>
      <c r="D34" s="73">
        <v>0.55000000000000004</v>
      </c>
      <c r="E34" s="74"/>
    </row>
    <row r="35" spans="1:5" ht="15.75" customHeight="1" x14ac:dyDescent="0.25">
      <c r="A35" s="102" t="s">
        <v>334</v>
      </c>
      <c r="B35" s="102"/>
      <c r="C35" s="102"/>
      <c r="D35" s="102"/>
      <c r="E35" s="70"/>
    </row>
    <row r="36" spans="1:5" s="75" customFormat="1" x14ac:dyDescent="0.2">
      <c r="A36" s="71" t="s">
        <v>42</v>
      </c>
      <c r="B36" s="72" t="s">
        <v>335</v>
      </c>
      <c r="C36" s="71" t="s">
        <v>184</v>
      </c>
      <c r="D36" s="73">
        <v>0.09</v>
      </c>
      <c r="E36" s="74"/>
    </row>
    <row r="37" spans="1:5" s="75" customFormat="1" ht="38.25" x14ac:dyDescent="0.2">
      <c r="A37" s="71" t="s">
        <v>44</v>
      </c>
      <c r="B37" s="72" t="s">
        <v>231</v>
      </c>
      <c r="C37" s="71" t="s">
        <v>213</v>
      </c>
      <c r="D37" s="73">
        <v>9</v>
      </c>
      <c r="E37" s="74"/>
    </row>
    <row r="38" spans="1:5" ht="15.75" customHeight="1" x14ac:dyDescent="0.25">
      <c r="A38" s="102" t="s">
        <v>336</v>
      </c>
      <c r="B38" s="102"/>
      <c r="C38" s="102"/>
      <c r="D38" s="102"/>
      <c r="E38" s="70"/>
    </row>
    <row r="39" spans="1:5" s="75" customFormat="1" x14ac:dyDescent="0.2">
      <c r="A39" s="71" t="s">
        <v>46</v>
      </c>
      <c r="B39" s="72" t="s">
        <v>337</v>
      </c>
      <c r="C39" s="71" t="s">
        <v>333</v>
      </c>
      <c r="D39" s="73">
        <v>0.112</v>
      </c>
      <c r="E39" s="74"/>
    </row>
    <row r="40" spans="1:5" s="75" customFormat="1" ht="25.5" x14ac:dyDescent="0.2">
      <c r="A40" s="71" t="s">
        <v>48</v>
      </c>
      <c r="B40" s="72" t="s">
        <v>233</v>
      </c>
      <c r="C40" s="71" t="s">
        <v>123</v>
      </c>
      <c r="D40" s="73">
        <v>11.2</v>
      </c>
      <c r="E40" s="74"/>
    </row>
    <row r="41" spans="1:5" s="75" customFormat="1" x14ac:dyDescent="0.2">
      <c r="A41" s="71" t="s">
        <v>50</v>
      </c>
      <c r="B41" s="72" t="s">
        <v>338</v>
      </c>
      <c r="C41" s="71" t="s">
        <v>333</v>
      </c>
      <c r="D41" s="73">
        <v>7.9200000000000007E-2</v>
      </c>
      <c r="E41" s="74"/>
    </row>
    <row r="42" spans="1:5" s="75" customFormat="1" ht="25.5" x14ac:dyDescent="0.2">
      <c r="A42" s="71" t="s">
        <v>52</v>
      </c>
      <c r="B42" s="72" t="s">
        <v>233</v>
      </c>
      <c r="C42" s="71" t="s">
        <v>123</v>
      </c>
      <c r="D42" s="73">
        <v>3.96</v>
      </c>
      <c r="E42" s="74"/>
    </row>
    <row r="43" spans="1:5" s="75" customFormat="1" ht="25.5" x14ac:dyDescent="0.2">
      <c r="A43" s="71" t="s">
        <v>53</v>
      </c>
      <c r="B43" s="72" t="s">
        <v>235</v>
      </c>
      <c r="C43" s="71" t="s">
        <v>123</v>
      </c>
      <c r="D43" s="73">
        <v>3.96</v>
      </c>
      <c r="E43" s="74"/>
    </row>
    <row r="44" spans="1:5" s="75" customFormat="1" x14ac:dyDescent="0.2">
      <c r="A44" s="71" t="s">
        <v>55</v>
      </c>
      <c r="B44" s="72" t="s">
        <v>339</v>
      </c>
      <c r="C44" s="71" t="s">
        <v>333</v>
      </c>
      <c r="D44" s="73">
        <v>3.9600000000000003E-2</v>
      </c>
      <c r="E44" s="74"/>
    </row>
    <row r="45" spans="1:5" s="75" customFormat="1" ht="25.5" x14ac:dyDescent="0.2">
      <c r="A45" s="71" t="s">
        <v>340</v>
      </c>
      <c r="B45" s="72" t="s">
        <v>233</v>
      </c>
      <c r="C45" s="71" t="s">
        <v>123</v>
      </c>
      <c r="D45" s="73">
        <v>3.96</v>
      </c>
      <c r="E45" s="74"/>
    </row>
    <row r="46" spans="1:5" s="75" customFormat="1" ht="38.25" x14ac:dyDescent="0.2">
      <c r="A46" s="71" t="s">
        <v>59</v>
      </c>
      <c r="B46" s="72" t="s">
        <v>341</v>
      </c>
      <c r="C46" s="71" t="s">
        <v>320</v>
      </c>
      <c r="D46" s="73">
        <v>1.9199999999999998E-2</v>
      </c>
      <c r="E46" s="74"/>
    </row>
    <row r="47" spans="1:5" ht="15.75" customHeight="1" x14ac:dyDescent="0.25">
      <c r="A47" s="102" t="s">
        <v>342</v>
      </c>
      <c r="B47" s="102"/>
      <c r="C47" s="102"/>
      <c r="D47" s="102"/>
      <c r="E47" s="70"/>
    </row>
    <row r="48" spans="1:5" s="1" customFormat="1" ht="12.75" customHeight="1" x14ac:dyDescent="0.2">
      <c r="A48" s="76"/>
      <c r="B48" s="101" t="s">
        <v>343</v>
      </c>
      <c r="C48" s="101"/>
      <c r="D48" s="76"/>
      <c r="E48" s="2"/>
    </row>
    <row r="49" spans="1:5" s="75" customFormat="1" x14ac:dyDescent="0.2">
      <c r="A49" s="71" t="s">
        <v>62</v>
      </c>
      <c r="B49" s="72" t="s">
        <v>344</v>
      </c>
      <c r="C49" s="71" t="s">
        <v>320</v>
      </c>
      <c r="D49" s="73">
        <v>0.61850000000000005</v>
      </c>
      <c r="E49" s="74"/>
    </row>
    <row r="50" spans="1:5" s="75" customFormat="1" x14ac:dyDescent="0.2">
      <c r="A50" s="71" t="s">
        <v>64</v>
      </c>
      <c r="B50" s="72" t="s">
        <v>345</v>
      </c>
      <c r="C50" s="71" t="s">
        <v>320</v>
      </c>
      <c r="D50" s="73">
        <v>-0.61850000000000005</v>
      </c>
      <c r="E50" s="74"/>
    </row>
    <row r="51" spans="1:5" s="75" customFormat="1" x14ac:dyDescent="0.2">
      <c r="A51" s="71" t="s">
        <v>66</v>
      </c>
      <c r="B51" s="72" t="s">
        <v>346</v>
      </c>
      <c r="C51" s="71" t="s">
        <v>320</v>
      </c>
      <c r="D51" s="73">
        <v>0.61850000000000005</v>
      </c>
      <c r="E51" s="74"/>
    </row>
    <row r="52" spans="1:5" s="75" customFormat="1" x14ac:dyDescent="0.2">
      <c r="A52" s="71" t="s">
        <v>68</v>
      </c>
      <c r="B52" s="72" t="s">
        <v>210</v>
      </c>
      <c r="C52" s="71" t="s">
        <v>123</v>
      </c>
      <c r="D52" s="73">
        <v>63.087000000000003</v>
      </c>
      <c r="E52" s="74"/>
    </row>
    <row r="53" spans="1:5" s="75" customFormat="1" ht="25.5" x14ac:dyDescent="0.2">
      <c r="A53" s="71" t="s">
        <v>71</v>
      </c>
      <c r="B53" s="72" t="s">
        <v>347</v>
      </c>
      <c r="C53" s="71" t="s">
        <v>184</v>
      </c>
      <c r="D53" s="73">
        <v>0.31</v>
      </c>
      <c r="E53" s="74"/>
    </row>
    <row r="54" spans="1:5" s="75" customFormat="1" x14ac:dyDescent="0.2">
      <c r="A54" s="71" t="s">
        <v>73</v>
      </c>
      <c r="B54" s="72" t="s">
        <v>229</v>
      </c>
      <c r="C54" s="71" t="s">
        <v>123</v>
      </c>
      <c r="D54" s="73">
        <v>31.31</v>
      </c>
      <c r="E54" s="74"/>
    </row>
    <row r="55" spans="1:5" s="1" customFormat="1" ht="12.75" customHeight="1" x14ac:dyDescent="0.2">
      <c r="A55" s="76"/>
      <c r="B55" s="101" t="s">
        <v>348</v>
      </c>
      <c r="C55" s="101"/>
      <c r="D55" s="76"/>
      <c r="E55" s="2"/>
    </row>
    <row r="56" spans="1:5" s="75" customFormat="1" x14ac:dyDescent="0.2">
      <c r="A56" s="71" t="s">
        <v>75</v>
      </c>
      <c r="B56" s="72" t="s">
        <v>349</v>
      </c>
      <c r="C56" s="71" t="s">
        <v>61</v>
      </c>
      <c r="D56" s="73">
        <v>0.123</v>
      </c>
      <c r="E56" s="74"/>
    </row>
    <row r="57" spans="1:5" s="75" customFormat="1" ht="25.5" x14ac:dyDescent="0.2">
      <c r="A57" s="71" t="s">
        <v>77</v>
      </c>
      <c r="B57" s="72" t="s">
        <v>350</v>
      </c>
      <c r="C57" s="71" t="s">
        <v>320</v>
      </c>
      <c r="D57" s="73">
        <v>6.1499999999999999E-2</v>
      </c>
      <c r="E57" s="74"/>
    </row>
    <row r="58" spans="1:5" s="75" customFormat="1" x14ac:dyDescent="0.2">
      <c r="A58" s="71" t="s">
        <v>80</v>
      </c>
      <c r="B58" s="72" t="s">
        <v>351</v>
      </c>
      <c r="C58" s="71" t="s">
        <v>184</v>
      </c>
      <c r="D58" s="73">
        <v>5.3999999999999999E-2</v>
      </c>
      <c r="E58" s="74"/>
    </row>
    <row r="59" spans="1:5" ht="15.75" customHeight="1" x14ac:dyDescent="0.25">
      <c r="A59" s="102" t="s">
        <v>352</v>
      </c>
      <c r="B59" s="102"/>
      <c r="C59" s="102"/>
      <c r="D59" s="102"/>
      <c r="E59" s="70"/>
    </row>
    <row r="60" spans="1:5" s="75" customFormat="1" ht="25.5" x14ac:dyDescent="0.2">
      <c r="A60" s="71" t="s">
        <v>82</v>
      </c>
      <c r="B60" s="72" t="s">
        <v>353</v>
      </c>
      <c r="C60" s="71" t="s">
        <v>157</v>
      </c>
      <c r="D60" s="73">
        <v>0.05</v>
      </c>
      <c r="E60" s="74"/>
    </row>
    <row r="61" spans="1:5" s="75" customFormat="1" x14ac:dyDescent="0.2">
      <c r="A61" s="71" t="s">
        <v>84</v>
      </c>
      <c r="B61" s="72" t="s">
        <v>227</v>
      </c>
      <c r="C61" s="71" t="s">
        <v>79</v>
      </c>
      <c r="D61" s="73">
        <v>5</v>
      </c>
      <c r="E61" s="74"/>
    </row>
    <row r="62" spans="1:5" s="75" customFormat="1" x14ac:dyDescent="0.2">
      <c r="A62" s="71" t="s">
        <v>86</v>
      </c>
      <c r="B62" s="72" t="s">
        <v>354</v>
      </c>
      <c r="C62" s="71" t="s">
        <v>355</v>
      </c>
      <c r="D62" s="73">
        <v>0.3</v>
      </c>
      <c r="E62" s="74"/>
    </row>
    <row r="63" spans="1:5" s="75" customFormat="1" x14ac:dyDescent="0.2">
      <c r="A63" s="71" t="s">
        <v>89</v>
      </c>
      <c r="B63" s="72" t="s">
        <v>225</v>
      </c>
      <c r="C63" s="71" t="s">
        <v>79</v>
      </c>
      <c r="D63" s="73">
        <v>30</v>
      </c>
      <c r="E63" s="74"/>
    </row>
    <row r="64" spans="1:5" s="75" customFormat="1" x14ac:dyDescent="0.2">
      <c r="A64" s="71" t="s">
        <v>91</v>
      </c>
      <c r="B64" s="72" t="s">
        <v>356</v>
      </c>
      <c r="C64" s="71" t="s">
        <v>184</v>
      </c>
      <c r="D64" s="73">
        <v>0.34</v>
      </c>
      <c r="E64" s="74"/>
    </row>
    <row r="65" spans="1:5" s="75" customFormat="1" x14ac:dyDescent="0.2">
      <c r="A65" s="71" t="s">
        <v>93</v>
      </c>
      <c r="B65" s="72" t="s">
        <v>223</v>
      </c>
      <c r="C65" s="71" t="s">
        <v>213</v>
      </c>
      <c r="D65" s="73">
        <v>34</v>
      </c>
      <c r="E65" s="74"/>
    </row>
    <row r="66" spans="1:5" s="75" customFormat="1" ht="25.5" x14ac:dyDescent="0.2">
      <c r="A66" s="71" t="s">
        <v>95</v>
      </c>
      <c r="B66" s="72" t="s">
        <v>357</v>
      </c>
      <c r="C66" s="71" t="s">
        <v>157</v>
      </c>
      <c r="D66" s="73">
        <v>0.21</v>
      </c>
      <c r="E66" s="74"/>
    </row>
    <row r="67" spans="1:5" s="75" customFormat="1" x14ac:dyDescent="0.2">
      <c r="A67" s="71" t="s">
        <v>98</v>
      </c>
      <c r="B67" s="72" t="s">
        <v>221</v>
      </c>
      <c r="C67" s="71" t="s">
        <v>79</v>
      </c>
      <c r="D67" s="73">
        <v>11</v>
      </c>
      <c r="E67" s="74"/>
    </row>
    <row r="68" spans="1:5" s="75" customFormat="1" x14ac:dyDescent="0.2">
      <c r="A68" s="71" t="s">
        <v>100</v>
      </c>
      <c r="B68" s="72" t="s">
        <v>219</v>
      </c>
      <c r="C68" s="71" t="s">
        <v>79</v>
      </c>
      <c r="D68" s="73">
        <v>8</v>
      </c>
      <c r="E68" s="74"/>
    </row>
    <row r="69" spans="1:5" s="75" customFormat="1" x14ac:dyDescent="0.2">
      <c r="A69" s="71" t="s">
        <v>103</v>
      </c>
      <c r="B69" s="72" t="s">
        <v>217</v>
      </c>
      <c r="C69" s="71" t="s">
        <v>79</v>
      </c>
      <c r="D69" s="73">
        <v>1</v>
      </c>
      <c r="E69" s="74"/>
    </row>
    <row r="70" spans="1:5" s="75" customFormat="1" x14ac:dyDescent="0.2">
      <c r="A70" s="71" t="s">
        <v>105</v>
      </c>
      <c r="B70" s="72" t="s">
        <v>215</v>
      </c>
      <c r="C70" s="71" t="s">
        <v>79</v>
      </c>
      <c r="D70" s="73">
        <v>1</v>
      </c>
      <c r="E70" s="74"/>
    </row>
    <row r="71" spans="1:5" ht="15.75" x14ac:dyDescent="0.25">
      <c r="A71" s="102" t="s">
        <v>358</v>
      </c>
      <c r="B71" s="102"/>
      <c r="C71" s="102"/>
      <c r="D71" s="102"/>
    </row>
    <row r="72" spans="1:5" x14ac:dyDescent="0.2">
      <c r="A72" s="51">
        <v>44</v>
      </c>
      <c r="B72" s="52" t="s">
        <v>280</v>
      </c>
      <c r="C72" s="51" t="s">
        <v>281</v>
      </c>
      <c r="D72" s="51">
        <v>7</v>
      </c>
    </row>
    <row r="73" spans="1:5" x14ac:dyDescent="0.2">
      <c r="A73" s="51">
        <f>A72+1</f>
        <v>45</v>
      </c>
      <c r="B73" s="52" t="s">
        <v>282</v>
      </c>
      <c r="C73" s="51" t="s">
        <v>281</v>
      </c>
      <c r="D73" s="51">
        <v>7</v>
      </c>
    </row>
    <row r="74" spans="1:5" x14ac:dyDescent="0.2">
      <c r="A74" s="51">
        <f t="shared" ref="A74:A88" si="0">A73+1</f>
        <v>46</v>
      </c>
      <c r="B74" s="55" t="s">
        <v>283</v>
      </c>
      <c r="C74" s="51" t="s">
        <v>281</v>
      </c>
      <c r="D74" s="51">
        <v>5</v>
      </c>
    </row>
    <row r="75" spans="1:5" x14ac:dyDescent="0.2">
      <c r="A75" s="51">
        <f t="shared" si="0"/>
        <v>47</v>
      </c>
      <c r="B75" s="55" t="s">
        <v>284</v>
      </c>
      <c r="C75" s="51" t="s">
        <v>281</v>
      </c>
      <c r="D75" s="51">
        <v>2</v>
      </c>
    </row>
    <row r="76" spans="1:5" x14ac:dyDescent="0.2">
      <c r="A76" s="51">
        <f t="shared" si="0"/>
        <v>48</v>
      </c>
      <c r="B76" s="55" t="s">
        <v>285</v>
      </c>
      <c r="C76" s="51" t="s">
        <v>281</v>
      </c>
      <c r="D76" s="51">
        <v>7</v>
      </c>
    </row>
    <row r="77" spans="1:5" x14ac:dyDescent="0.2">
      <c r="A77" s="51">
        <f t="shared" si="0"/>
        <v>49</v>
      </c>
      <c r="B77" s="55" t="s">
        <v>286</v>
      </c>
      <c r="C77" s="51" t="s">
        <v>281</v>
      </c>
      <c r="D77" s="51">
        <v>2</v>
      </c>
    </row>
    <row r="78" spans="1:5" x14ac:dyDescent="0.2">
      <c r="A78" s="51">
        <f t="shared" si="0"/>
        <v>50</v>
      </c>
      <c r="B78" s="55" t="s">
        <v>287</v>
      </c>
      <c r="C78" s="51" t="s">
        <v>281</v>
      </c>
      <c r="D78" s="51">
        <v>2</v>
      </c>
    </row>
    <row r="79" spans="1:5" x14ac:dyDescent="0.2">
      <c r="A79" s="51">
        <f t="shared" si="0"/>
        <v>51</v>
      </c>
      <c r="B79" s="55" t="s">
        <v>288</v>
      </c>
      <c r="C79" s="51" t="s">
        <v>281</v>
      </c>
      <c r="D79" s="51">
        <v>2</v>
      </c>
    </row>
    <row r="80" spans="1:5" x14ac:dyDescent="0.2">
      <c r="A80" s="51">
        <f t="shared" si="0"/>
        <v>52</v>
      </c>
      <c r="B80" s="55" t="s">
        <v>289</v>
      </c>
      <c r="C80" s="51" t="s">
        <v>281</v>
      </c>
      <c r="D80" s="51">
        <v>1</v>
      </c>
    </row>
    <row r="81" spans="1:5" x14ac:dyDescent="0.2">
      <c r="A81" s="51">
        <f t="shared" si="0"/>
        <v>53</v>
      </c>
      <c r="B81" s="55" t="s">
        <v>290</v>
      </c>
      <c r="C81" s="51" t="s">
        <v>281</v>
      </c>
      <c r="D81" s="51">
        <v>1</v>
      </c>
    </row>
    <row r="82" spans="1:5" x14ac:dyDescent="0.2">
      <c r="A82" s="51">
        <f t="shared" si="0"/>
        <v>54</v>
      </c>
      <c r="B82" s="55" t="s">
        <v>291</v>
      </c>
      <c r="C82" s="51" t="s">
        <v>281</v>
      </c>
      <c r="D82" s="51">
        <v>4</v>
      </c>
    </row>
    <row r="83" spans="1:5" x14ac:dyDescent="0.2">
      <c r="A83" s="51">
        <f t="shared" si="0"/>
        <v>55</v>
      </c>
      <c r="B83" s="55" t="s">
        <v>292</v>
      </c>
      <c r="C83" s="51" t="s">
        <v>281</v>
      </c>
      <c r="D83" s="51">
        <v>1</v>
      </c>
    </row>
    <row r="84" spans="1:5" x14ac:dyDescent="0.2">
      <c r="A84" s="51">
        <f t="shared" si="0"/>
        <v>56</v>
      </c>
      <c r="B84" s="55" t="s">
        <v>293</v>
      </c>
      <c r="C84" s="51" t="s">
        <v>281</v>
      </c>
      <c r="D84" s="51">
        <v>1</v>
      </c>
    </row>
    <row r="85" spans="1:5" x14ac:dyDescent="0.2">
      <c r="A85" s="51">
        <f t="shared" si="0"/>
        <v>57</v>
      </c>
      <c r="B85" s="55" t="s">
        <v>294</v>
      </c>
      <c r="C85" s="51" t="s">
        <v>281</v>
      </c>
      <c r="D85" s="51">
        <v>1</v>
      </c>
    </row>
    <row r="86" spans="1:5" x14ac:dyDescent="0.2">
      <c r="A86" s="51">
        <f t="shared" si="0"/>
        <v>58</v>
      </c>
      <c r="B86" s="55" t="s">
        <v>295</v>
      </c>
      <c r="C86" s="51" t="s">
        <v>281</v>
      </c>
      <c r="D86" s="51">
        <v>2</v>
      </c>
    </row>
    <row r="87" spans="1:5" x14ac:dyDescent="0.2">
      <c r="A87" s="51">
        <f t="shared" si="0"/>
        <v>59</v>
      </c>
      <c r="B87" s="55" t="s">
        <v>296</v>
      </c>
      <c r="C87" s="51" t="s">
        <v>281</v>
      </c>
      <c r="D87" s="51">
        <v>2</v>
      </c>
    </row>
    <row r="88" spans="1:5" x14ac:dyDescent="0.2">
      <c r="A88" s="51">
        <f t="shared" si="0"/>
        <v>60</v>
      </c>
      <c r="B88" s="55" t="s">
        <v>297</v>
      </c>
      <c r="C88" s="51" t="s">
        <v>281</v>
      </c>
      <c r="D88" s="51">
        <v>4</v>
      </c>
    </row>
    <row r="90" spans="1:5" ht="15.75" x14ac:dyDescent="0.2">
      <c r="B90" s="77" t="s">
        <v>359</v>
      </c>
    </row>
    <row r="92" spans="1:5" ht="18.75" x14ac:dyDescent="0.3">
      <c r="B92" s="78"/>
      <c r="C92" s="78"/>
      <c r="D92" s="78"/>
      <c r="E92" s="78"/>
    </row>
    <row r="93" spans="1:5" ht="18.75" x14ac:dyDescent="0.3">
      <c r="B93" s="78" t="s">
        <v>360</v>
      </c>
      <c r="C93" s="78" t="s">
        <v>361</v>
      </c>
      <c r="D93" s="78"/>
      <c r="E93" s="78"/>
    </row>
    <row r="94" spans="1:5" ht="18.75" x14ac:dyDescent="0.3">
      <c r="B94" s="78"/>
      <c r="C94" s="78"/>
      <c r="D94" s="78"/>
      <c r="E94" s="78"/>
    </row>
    <row r="95" spans="1:5" ht="18.75" x14ac:dyDescent="0.3">
      <c r="B95" s="78" t="s">
        <v>362</v>
      </c>
      <c r="C95" s="78" t="s">
        <v>361</v>
      </c>
      <c r="D95" s="78"/>
      <c r="E95" s="78"/>
    </row>
    <row r="96" spans="1:5" ht="18.75" x14ac:dyDescent="0.3">
      <c r="B96" s="78"/>
      <c r="C96" s="78"/>
      <c r="D96" s="78"/>
      <c r="E96" s="78"/>
    </row>
    <row r="97" spans="2:5" ht="18.75" x14ac:dyDescent="0.3">
      <c r="B97" s="78" t="s">
        <v>363</v>
      </c>
      <c r="C97" s="78" t="s">
        <v>361</v>
      </c>
      <c r="D97" s="78"/>
      <c r="E97" s="78"/>
    </row>
    <row r="98" spans="2:5" ht="18.75" x14ac:dyDescent="0.3">
      <c r="B98" s="78"/>
      <c r="C98" s="78"/>
      <c r="D98" s="78"/>
      <c r="E98" s="78"/>
    </row>
    <row r="99" spans="2:5" ht="18.75" x14ac:dyDescent="0.3">
      <c r="B99" s="78" t="s">
        <v>364</v>
      </c>
      <c r="C99" s="78" t="s">
        <v>361</v>
      </c>
      <c r="D99" s="78"/>
      <c r="E99" s="78"/>
    </row>
    <row r="100" spans="2:5" ht="18.75" x14ac:dyDescent="0.3">
      <c r="B100" s="78"/>
      <c r="C100" s="78"/>
      <c r="D100" s="78"/>
      <c r="E100" s="78"/>
    </row>
    <row r="101" spans="2:5" ht="18.75" x14ac:dyDescent="0.3">
      <c r="B101" s="78" t="s">
        <v>365</v>
      </c>
      <c r="C101" s="78" t="s">
        <v>361</v>
      </c>
      <c r="D101" s="78"/>
      <c r="E101" s="78"/>
    </row>
    <row r="102" spans="2:5" ht="18.75" x14ac:dyDescent="0.3">
      <c r="B102" s="78"/>
      <c r="C102" s="78"/>
      <c r="D102" s="78"/>
      <c r="E102" s="78"/>
    </row>
    <row r="103" spans="2:5" ht="18.75" x14ac:dyDescent="0.3">
      <c r="B103" s="78" t="s">
        <v>366</v>
      </c>
      <c r="C103" s="78" t="s">
        <v>361</v>
      </c>
      <c r="D103" s="78"/>
      <c r="E103" s="78"/>
    </row>
    <row r="104" spans="2:5" ht="18.75" x14ac:dyDescent="0.3">
      <c r="B104" s="78"/>
      <c r="C104" s="78"/>
      <c r="D104" s="78"/>
      <c r="E104" s="78"/>
    </row>
    <row r="105" spans="2:5" ht="18.75" x14ac:dyDescent="0.3">
      <c r="B105" s="78" t="s">
        <v>367</v>
      </c>
      <c r="C105" s="78" t="s">
        <v>361</v>
      </c>
      <c r="D105" s="78"/>
      <c r="E105" s="78"/>
    </row>
    <row r="106" spans="2:5" ht="18.75" x14ac:dyDescent="0.3">
      <c r="B106" s="78"/>
      <c r="C106" s="78"/>
      <c r="D106" s="78"/>
      <c r="E106" s="78"/>
    </row>
  </sheetData>
  <mergeCells count="18">
    <mergeCell ref="A17:A18"/>
    <mergeCell ref="B17:B18"/>
    <mergeCell ref="C17:C18"/>
    <mergeCell ref="D17:D18"/>
    <mergeCell ref="B3:D3"/>
    <mergeCell ref="B4:D4"/>
    <mergeCell ref="B5:D5"/>
    <mergeCell ref="A11:D11"/>
    <mergeCell ref="A15:D15"/>
    <mergeCell ref="B55:C55"/>
    <mergeCell ref="A59:D59"/>
    <mergeCell ref="A71:D71"/>
    <mergeCell ref="A20:D20"/>
    <mergeCell ref="A29:D29"/>
    <mergeCell ref="A35:D35"/>
    <mergeCell ref="A38:D38"/>
    <mergeCell ref="A47:D47"/>
    <mergeCell ref="B48:C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Техник кисм</vt:lpstr>
      <vt:lpstr>Лок Рес Смет Расч</vt:lpstr>
      <vt:lpstr>ТЕХНОЛОГИЧЕСКОЕ ОБОРУДОВАНИЕ</vt:lpstr>
      <vt:lpstr>Деф АКТ</vt:lpstr>
      <vt:lpstr>'Лок Рес Смет Расч'!Заголовки_для_печати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ЛОКАЛЬНЫЙ РЕСУРСНЫЙ СМЕТНЫЙ РАСЧЕТ</dc:title>
  <dc:creator>Пользователь</dc:creator>
  <cp:lastModifiedBy>Пользователь</cp:lastModifiedBy>
  <cp:lastPrinted>2021-11-04T06:59:16Z</cp:lastPrinted>
  <dcterms:created xsi:type="dcterms:W3CDTF">2008-02-01T06:52:30Z</dcterms:created>
  <dcterms:modified xsi:type="dcterms:W3CDTF">2022-01-07T13:44:31Z</dcterms:modified>
</cp:coreProperties>
</file>