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6" sheetId="63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1686" i="63"/>
  <c r="I1689" s="1"/>
  <c r="I1687"/>
  <c r="I1688"/>
  <c r="H1692"/>
  <c r="I1692"/>
  <c r="H1693"/>
  <c r="I1693"/>
  <c r="I1694"/>
  <c r="B1680" s="1"/>
  <c r="I1695"/>
  <c r="I1696"/>
  <c r="I1697" s="1"/>
  <c r="C1680" s="1"/>
  <c r="I1664"/>
  <c r="I1665"/>
  <c r="I1666"/>
  <c r="H1670"/>
  <c r="I1670"/>
  <c r="I1672" s="1"/>
  <c r="I1671"/>
  <c r="H1671" s="1"/>
  <c r="I1673"/>
  <c r="I1674"/>
  <c r="I1642"/>
  <c r="I1645" s="1"/>
  <c r="I1644"/>
  <c r="H1648"/>
  <c r="I1648"/>
  <c r="I1650" s="1"/>
  <c r="I1649"/>
  <c r="H1649" s="1"/>
  <c r="I1651"/>
  <c r="I1653" s="1"/>
  <c r="C1636" s="1"/>
  <c r="I1652"/>
  <c r="I1620"/>
  <c r="I1622"/>
  <c r="I1623" s="1"/>
  <c r="H1626"/>
  <c r="I1626"/>
  <c r="I1627"/>
  <c r="H1627" s="1"/>
  <c r="I1629"/>
  <c r="I1630"/>
  <c r="I1598"/>
  <c r="I1600"/>
  <c r="H1604"/>
  <c r="I1604"/>
  <c r="H1605"/>
  <c r="I1605"/>
  <c r="I1607"/>
  <c r="I1608"/>
  <c r="I1609"/>
  <c r="C1592" s="1"/>
  <c r="I1576"/>
  <c r="I1578"/>
  <c r="I1579" s="1"/>
  <c r="H1582"/>
  <c r="I1582"/>
  <c r="H1583"/>
  <c r="I1583"/>
  <c r="I1585"/>
  <c r="I1586"/>
  <c r="I1587" s="1"/>
  <c r="C1570" s="1"/>
  <c r="I1554"/>
  <c r="I1555"/>
  <c r="I1556"/>
  <c r="H1560"/>
  <c r="I1560"/>
  <c r="I1561"/>
  <c r="I1563"/>
  <c r="I1564"/>
  <c r="I1532"/>
  <c r="I1535" s="1"/>
  <c r="H1538"/>
  <c r="I1538"/>
  <c r="H1539"/>
  <c r="I1539"/>
  <c r="I1541"/>
  <c r="I1542"/>
  <c r="I1510"/>
  <c r="I1513" s="1"/>
  <c r="H1516"/>
  <c r="I1516"/>
  <c r="H1517"/>
  <c r="I1517"/>
  <c r="I1519"/>
  <c r="I1520"/>
  <c r="I1488"/>
  <c r="I1491" s="1"/>
  <c r="H1494"/>
  <c r="I1494"/>
  <c r="H1495"/>
  <c r="I1495"/>
  <c r="I1497"/>
  <c r="I1498"/>
  <c r="H1472"/>
  <c r="I1472"/>
  <c r="B1460" s="1"/>
  <c r="I1475"/>
  <c r="I1476"/>
  <c r="I1444"/>
  <c r="I1445"/>
  <c r="H1450"/>
  <c r="I1450"/>
  <c r="H1451"/>
  <c r="I1451"/>
  <c r="I1453"/>
  <c r="I1454"/>
  <c r="I1422"/>
  <c r="I1423"/>
  <c r="H1428"/>
  <c r="I1428"/>
  <c r="H1429"/>
  <c r="I1429"/>
  <c r="I1431"/>
  <c r="I1432"/>
  <c r="I1400"/>
  <c r="I1402"/>
  <c r="H1406"/>
  <c r="I1406"/>
  <c r="H1407"/>
  <c r="I1407"/>
  <c r="I1409"/>
  <c r="I1410"/>
  <c r="I1379"/>
  <c r="I1382" s="1"/>
  <c r="B1373" s="1"/>
  <c r="H1385"/>
  <c r="I1387"/>
  <c r="I1388"/>
  <c r="I1355"/>
  <c r="I1356"/>
  <c r="I1357"/>
  <c r="I1358"/>
  <c r="I1359"/>
  <c r="H1363"/>
  <c r="I1363"/>
  <c r="H1364"/>
  <c r="I1364"/>
  <c r="I1366"/>
  <c r="I1367"/>
  <c r="I1334"/>
  <c r="I1335"/>
  <c r="H1339"/>
  <c r="I1339"/>
  <c r="H1340"/>
  <c r="I1340"/>
  <c r="I1342"/>
  <c r="I1343"/>
  <c r="I1311"/>
  <c r="I1312"/>
  <c r="I1313"/>
  <c r="I1314"/>
  <c r="H1318"/>
  <c r="I1318"/>
  <c r="I1319"/>
  <c r="I1321"/>
  <c r="I1322"/>
  <c r="I1289"/>
  <c r="I1290"/>
  <c r="I1291"/>
  <c r="H1295"/>
  <c r="I1295"/>
  <c r="H1296"/>
  <c r="I1296"/>
  <c r="I1298"/>
  <c r="I1299"/>
  <c r="I1267"/>
  <c r="I1270" s="1"/>
  <c r="H1273"/>
  <c r="I1273"/>
  <c r="H1274"/>
  <c r="I1274"/>
  <c r="I1276"/>
  <c r="I1277"/>
  <c r="E1680" l="1"/>
  <c r="D1680"/>
  <c r="F1680"/>
  <c r="G1680"/>
  <c r="H1680" s="1"/>
  <c r="I1680" s="1"/>
  <c r="I1681" s="1"/>
  <c r="I1667"/>
  <c r="B1658" s="1"/>
  <c r="I1675"/>
  <c r="C1658" s="1"/>
  <c r="D1658" s="1"/>
  <c r="F1658"/>
  <c r="I1631"/>
  <c r="C1614" s="1"/>
  <c r="D1636"/>
  <c r="F1636"/>
  <c r="E1636"/>
  <c r="B1636"/>
  <c r="I1601"/>
  <c r="I1628"/>
  <c r="D1614"/>
  <c r="F1614"/>
  <c r="E1614"/>
  <c r="B1614"/>
  <c r="I1565"/>
  <c r="C1548" s="1"/>
  <c r="D1548" s="1"/>
  <c r="I1562"/>
  <c r="I1606"/>
  <c r="D1592"/>
  <c r="F1592"/>
  <c r="E1592"/>
  <c r="B1592"/>
  <c r="I1540"/>
  <c r="B1526" s="1"/>
  <c r="I1584"/>
  <c r="B1570" s="1"/>
  <c r="D1570"/>
  <c r="F1570"/>
  <c r="E1570"/>
  <c r="I1477"/>
  <c r="C1460" s="1"/>
  <c r="D1460" s="1"/>
  <c r="I1543"/>
  <c r="C1526" s="1"/>
  <c r="D1526" s="1"/>
  <c r="I1557"/>
  <c r="I1518"/>
  <c r="B1504" s="1"/>
  <c r="I1496"/>
  <c r="B1482" s="1"/>
  <c r="I1455"/>
  <c r="C1438" s="1"/>
  <c r="D1438" s="1"/>
  <c r="I1447"/>
  <c r="I1521"/>
  <c r="C1504" s="1"/>
  <c r="D1504" s="1"/>
  <c r="I1336"/>
  <c r="I1499"/>
  <c r="C1482" s="1"/>
  <c r="D1482" s="1"/>
  <c r="I1433"/>
  <c r="C1416" s="1"/>
  <c r="F1416" s="1"/>
  <c r="I1425"/>
  <c r="I1411"/>
  <c r="C1394" s="1"/>
  <c r="D1394" s="1"/>
  <c r="I1403"/>
  <c r="I1452"/>
  <c r="I1344"/>
  <c r="C1328" s="1"/>
  <c r="F1328" s="1"/>
  <c r="I1389"/>
  <c r="C1373" s="1"/>
  <c r="F1373" s="1"/>
  <c r="I1430"/>
  <c r="I1408"/>
  <c r="I1365"/>
  <c r="I1360"/>
  <c r="I1320"/>
  <c r="I1368"/>
  <c r="C1349" s="1"/>
  <c r="D1349" s="1"/>
  <c r="I1341"/>
  <c r="I1315"/>
  <c r="I1323"/>
  <c r="C1305" s="1"/>
  <c r="D1305" s="1"/>
  <c r="I1275"/>
  <c r="B1261" s="1"/>
  <c r="I1292"/>
  <c r="B1283" s="1"/>
  <c r="I1300"/>
  <c r="C1283" s="1"/>
  <c r="F1283" s="1"/>
  <c r="I1297"/>
  <c r="D1283"/>
  <c r="I1278"/>
  <c r="C1261" s="1"/>
  <c r="D1261" s="1"/>
  <c r="I1682" l="1"/>
  <c r="I1683" s="1"/>
  <c r="F1548"/>
  <c r="E1658"/>
  <c r="G1658" s="1"/>
  <c r="H1658" s="1"/>
  <c r="I1658" s="1"/>
  <c r="I1659" s="1"/>
  <c r="I1660" s="1"/>
  <c r="I1661" s="1"/>
  <c r="F1460"/>
  <c r="E1548"/>
  <c r="G1548" s="1"/>
  <c r="H1548" s="1"/>
  <c r="I1548" s="1"/>
  <c r="I1549" s="1"/>
  <c r="I1550" s="1"/>
  <c r="I1551" s="1"/>
  <c r="B1548"/>
  <c r="G1614"/>
  <c r="H1614" s="1"/>
  <c r="I1614" s="1"/>
  <c r="I1615" s="1"/>
  <c r="G1636"/>
  <c r="H1636" s="1"/>
  <c r="I1636" s="1"/>
  <c r="I1637" s="1"/>
  <c r="I1638"/>
  <c r="I1639" s="1"/>
  <c r="G1570"/>
  <c r="H1570" s="1"/>
  <c r="I1570" s="1"/>
  <c r="I1571" s="1"/>
  <c r="E1416"/>
  <c r="F1482"/>
  <c r="I1616"/>
  <c r="I1617" s="1"/>
  <c r="E1460"/>
  <c r="G1592"/>
  <c r="H1592" s="1"/>
  <c r="I1592" s="1"/>
  <c r="I1593" s="1"/>
  <c r="I1594" s="1"/>
  <c r="I1595" s="1"/>
  <c r="E1373"/>
  <c r="B1416"/>
  <c r="G1416" s="1"/>
  <c r="H1416" s="1"/>
  <c r="I1416" s="1"/>
  <c r="I1417" s="1"/>
  <c r="I1418" s="1"/>
  <c r="I1419" s="1"/>
  <c r="F1526"/>
  <c r="I1572"/>
  <c r="I1573" s="1"/>
  <c r="B1328"/>
  <c r="F1394"/>
  <c r="F1438"/>
  <c r="F1504"/>
  <c r="B1438"/>
  <c r="E1526"/>
  <c r="G1526" s="1"/>
  <c r="H1526" s="1"/>
  <c r="I1526" s="1"/>
  <c r="I1527" s="1"/>
  <c r="I1528" s="1"/>
  <c r="I1529" s="1"/>
  <c r="E1328"/>
  <c r="D1416"/>
  <c r="E1482"/>
  <c r="G1482"/>
  <c r="H1482" s="1"/>
  <c r="I1482" s="1"/>
  <c r="I1483" s="1"/>
  <c r="I1484" s="1"/>
  <c r="I1485" s="1"/>
  <c r="E1438"/>
  <c r="G1460"/>
  <c r="H1460" s="1"/>
  <c r="I1460" s="1"/>
  <c r="I1461" s="1"/>
  <c r="I1462" s="1"/>
  <c r="I1463" s="1"/>
  <c r="E1504"/>
  <c r="D1373"/>
  <c r="G1373" s="1"/>
  <c r="H1373" s="1"/>
  <c r="I1373" s="1"/>
  <c r="I1374" s="1"/>
  <c r="I1375" s="1"/>
  <c r="I1376" s="1"/>
  <c r="E1394"/>
  <c r="B1394"/>
  <c r="D1328"/>
  <c r="B1349"/>
  <c r="F1349"/>
  <c r="E1349"/>
  <c r="B1305"/>
  <c r="F1261"/>
  <c r="F1305"/>
  <c r="E1283"/>
  <c r="G1283" s="1"/>
  <c r="H1283" s="1"/>
  <c r="I1283" s="1"/>
  <c r="I1284" s="1"/>
  <c r="E1305"/>
  <c r="E1261"/>
  <c r="G1504" l="1"/>
  <c r="H1504" s="1"/>
  <c r="I1504" s="1"/>
  <c r="I1505" s="1"/>
  <c r="I1506" s="1"/>
  <c r="I1507" s="1"/>
  <c r="G1438"/>
  <c r="H1438" s="1"/>
  <c r="I1438" s="1"/>
  <c r="I1439" s="1"/>
  <c r="I1440" s="1"/>
  <c r="I1441" s="1"/>
  <c r="G1328"/>
  <c r="H1328" s="1"/>
  <c r="I1328" s="1"/>
  <c r="I1329" s="1"/>
  <c r="I1330" s="1"/>
  <c r="I1331" s="1"/>
  <c r="G1394"/>
  <c r="H1394" s="1"/>
  <c r="I1394" s="1"/>
  <c r="I1395" s="1"/>
  <c r="I1396" s="1"/>
  <c r="I1397" s="1"/>
  <c r="G1261"/>
  <c r="H1261" s="1"/>
  <c r="I1261" s="1"/>
  <c r="I1262" s="1"/>
  <c r="I1263" s="1"/>
  <c r="I1264" s="1"/>
  <c r="G1305"/>
  <c r="H1305" s="1"/>
  <c r="I1305" s="1"/>
  <c r="I1306" s="1"/>
  <c r="G1349"/>
  <c r="H1349" s="1"/>
  <c r="I1349" s="1"/>
  <c r="I1350" s="1"/>
  <c r="I1351" s="1"/>
  <c r="I1352" s="1"/>
  <c r="I1307"/>
  <c r="I1285"/>
  <c r="I1286" s="1"/>
  <c r="I1308" l="1"/>
  <c r="I1246" l="1"/>
  <c r="I1247"/>
  <c r="H1251"/>
  <c r="I1251" s="1"/>
  <c r="I1254"/>
  <c r="I1255"/>
  <c r="I1256" s="1"/>
  <c r="C1240" s="1"/>
  <c r="I1224"/>
  <c r="I1225"/>
  <c r="I1226"/>
  <c r="H1230"/>
  <c r="I1230" s="1"/>
  <c r="I1233"/>
  <c r="I1234"/>
  <c r="I1235" s="1"/>
  <c r="C1218" s="1"/>
  <c r="I1202"/>
  <c r="I1203"/>
  <c r="I1204"/>
  <c r="H1208"/>
  <c r="I1208" s="1"/>
  <c r="I1211"/>
  <c r="I1212"/>
  <c r="I1213" s="1"/>
  <c r="C1196" s="1"/>
  <c r="I1180"/>
  <c r="I1182"/>
  <c r="H1186"/>
  <c r="I1186" s="1"/>
  <c r="I1189"/>
  <c r="I1190"/>
  <c r="I1191" s="1"/>
  <c r="C1174" s="1"/>
  <c r="I1158"/>
  <c r="I1161" s="1"/>
  <c r="H1164"/>
  <c r="I1164" s="1"/>
  <c r="I1167"/>
  <c r="I1168"/>
  <c r="I1169" s="1"/>
  <c r="C1152" s="1"/>
  <c r="I1136"/>
  <c r="I1138"/>
  <c r="H1142"/>
  <c r="I1142" s="1"/>
  <c r="I1145"/>
  <c r="I1146"/>
  <c r="I1147" s="1"/>
  <c r="C1130" s="1"/>
  <c r="I1114"/>
  <c r="I1116"/>
  <c r="H1120"/>
  <c r="I1120" s="1"/>
  <c r="I1123"/>
  <c r="I1124"/>
  <c r="I1125" s="1"/>
  <c r="C1108" s="1"/>
  <c r="I1095"/>
  <c r="H1098"/>
  <c r="I1098" s="1"/>
  <c r="I1101"/>
  <c r="I1102"/>
  <c r="I1103" s="1"/>
  <c r="C1086" s="1"/>
  <c r="I1073"/>
  <c r="H1076"/>
  <c r="I1076" s="1"/>
  <c r="I1079"/>
  <c r="I1080"/>
  <c r="I1081" s="1"/>
  <c r="C1064" s="1"/>
  <c r="I1048"/>
  <c r="I1050"/>
  <c r="H1054"/>
  <c r="I1054" s="1"/>
  <c r="I1057"/>
  <c r="I1058"/>
  <c r="I1059" s="1"/>
  <c r="C1042" s="1"/>
  <c r="I1026"/>
  <c r="I1028"/>
  <c r="H1032"/>
  <c r="I1032" s="1"/>
  <c r="I1035"/>
  <c r="I1036"/>
  <c r="I1037" s="1"/>
  <c r="C1020" s="1"/>
  <c r="I1004"/>
  <c r="I1006"/>
  <c r="H1010"/>
  <c r="I1010" s="1"/>
  <c r="I1013"/>
  <c r="I1014"/>
  <c r="I1015" s="1"/>
  <c r="C998" s="1"/>
  <c r="I985"/>
  <c r="H988"/>
  <c r="I988" s="1"/>
  <c r="I991"/>
  <c r="I992"/>
  <c r="I993" s="1"/>
  <c r="C976" s="1"/>
  <c r="I960"/>
  <c r="I963" s="1"/>
  <c r="H966"/>
  <c r="I966" s="1"/>
  <c r="I969"/>
  <c r="I970"/>
  <c r="I971" s="1"/>
  <c r="C954" s="1"/>
  <c r="I938"/>
  <c r="I941" s="1"/>
  <c r="H944"/>
  <c r="I944" s="1"/>
  <c r="I947"/>
  <c r="I948"/>
  <c r="I949" s="1"/>
  <c r="C932" s="1"/>
  <c r="I916"/>
  <c r="I917"/>
  <c r="H922"/>
  <c r="I922" s="1"/>
  <c r="I925"/>
  <c r="I926"/>
  <c r="I927" s="1"/>
  <c r="C910" s="1"/>
  <c r="I894"/>
  <c r="I895"/>
  <c r="I896"/>
  <c r="H900"/>
  <c r="I900" s="1"/>
  <c r="I903"/>
  <c r="I904"/>
  <c r="I905" s="1"/>
  <c r="C888" s="1"/>
  <c r="I872"/>
  <c r="I875" s="1"/>
  <c r="H878"/>
  <c r="I878" s="1"/>
  <c r="I881"/>
  <c r="I882"/>
  <c r="I883" s="1"/>
  <c r="C866" s="1"/>
  <c r="I853"/>
  <c r="H856"/>
  <c r="I856" s="1"/>
  <c r="I859"/>
  <c r="I860"/>
  <c r="I861" s="1"/>
  <c r="C844" s="1"/>
  <c r="I828"/>
  <c r="I831" s="1"/>
  <c r="H834"/>
  <c r="I834" s="1"/>
  <c r="I837"/>
  <c r="I838"/>
  <c r="I839" s="1"/>
  <c r="C822" s="1"/>
  <c r="I806"/>
  <c r="I809" s="1"/>
  <c r="H812"/>
  <c r="I812" s="1"/>
  <c r="I815"/>
  <c r="I816"/>
  <c r="I817" s="1"/>
  <c r="C800" s="1"/>
  <c r="I787"/>
  <c r="H790"/>
  <c r="I790" s="1"/>
  <c r="I793"/>
  <c r="I794"/>
  <c r="I795" s="1"/>
  <c r="C778" s="1"/>
  <c r="I765"/>
  <c r="H768"/>
  <c r="I768" s="1"/>
  <c r="I771"/>
  <c r="I772"/>
  <c r="I773" s="1"/>
  <c r="C756" s="1"/>
  <c r="I1248" l="1"/>
  <c r="B1240" s="1"/>
  <c r="I1117"/>
  <c r="B1108" s="1"/>
  <c r="D1240"/>
  <c r="F1240"/>
  <c r="E1240"/>
  <c r="I1227"/>
  <c r="B1218" s="1"/>
  <c r="D1218"/>
  <c r="F1218"/>
  <c r="E1218"/>
  <c r="B1086"/>
  <c r="I1139"/>
  <c r="B1130" s="1"/>
  <c r="I1183"/>
  <c r="B1174" s="1"/>
  <c r="I1205"/>
  <c r="B1196" s="1"/>
  <c r="D1196"/>
  <c r="F1196"/>
  <c r="E1196"/>
  <c r="D1174"/>
  <c r="F1174"/>
  <c r="E1174"/>
  <c r="B1152"/>
  <c r="D1152"/>
  <c r="F1152"/>
  <c r="E1152"/>
  <c r="D1130"/>
  <c r="F1130"/>
  <c r="E1130"/>
  <c r="B1064"/>
  <c r="D1108"/>
  <c r="F1108"/>
  <c r="E1108"/>
  <c r="I1051"/>
  <c r="D1086"/>
  <c r="F1086"/>
  <c r="E1086"/>
  <c r="B1042"/>
  <c r="I1029"/>
  <c r="D1064"/>
  <c r="F1064"/>
  <c r="E1064"/>
  <c r="B1020"/>
  <c r="D1042"/>
  <c r="F1042"/>
  <c r="E1042"/>
  <c r="D1020"/>
  <c r="F1020"/>
  <c r="E1020"/>
  <c r="B976"/>
  <c r="I1007"/>
  <c r="B998" s="1"/>
  <c r="E998"/>
  <c r="D998"/>
  <c r="F998"/>
  <c r="B954"/>
  <c r="E976"/>
  <c r="D976"/>
  <c r="F976"/>
  <c r="B932"/>
  <c r="D954"/>
  <c r="F954"/>
  <c r="E954"/>
  <c r="B866"/>
  <c r="I919"/>
  <c r="B910" s="1"/>
  <c r="D932"/>
  <c r="F932"/>
  <c r="E932"/>
  <c r="D910"/>
  <c r="F910"/>
  <c r="E910"/>
  <c r="I897"/>
  <c r="B888" s="1"/>
  <c r="B756"/>
  <c r="B800"/>
  <c r="D888"/>
  <c r="F888"/>
  <c r="E888"/>
  <c r="B844"/>
  <c r="D866"/>
  <c r="F866"/>
  <c r="E866"/>
  <c r="D844"/>
  <c r="F844"/>
  <c r="E844"/>
  <c r="B822"/>
  <c r="D822"/>
  <c r="F822"/>
  <c r="E822"/>
  <c r="B778"/>
  <c r="E800"/>
  <c r="D800"/>
  <c r="F800"/>
  <c r="D778"/>
  <c r="F778"/>
  <c r="E778"/>
  <c r="D756"/>
  <c r="F756"/>
  <c r="E756"/>
  <c r="G1152" l="1"/>
  <c r="H1152" s="1"/>
  <c r="I1152" s="1"/>
  <c r="I1153" s="1"/>
  <c r="G1240"/>
  <c r="H1240" s="1"/>
  <c r="I1240" s="1"/>
  <c r="I1241" s="1"/>
  <c r="I1242" s="1"/>
  <c r="I1243" s="1"/>
  <c r="G1218"/>
  <c r="H1218" s="1"/>
  <c r="I1218" s="1"/>
  <c r="I1219" s="1"/>
  <c r="I1220" s="1"/>
  <c r="I1221" s="1"/>
  <c r="G1174"/>
  <c r="H1174" s="1"/>
  <c r="I1174" s="1"/>
  <c r="I1175" s="1"/>
  <c r="I1176" s="1"/>
  <c r="I1177" s="1"/>
  <c r="G1196"/>
  <c r="H1196" s="1"/>
  <c r="I1196" s="1"/>
  <c r="I1197" s="1"/>
  <c r="I1198" s="1"/>
  <c r="I1199" s="1"/>
  <c r="G1130"/>
  <c r="H1130" s="1"/>
  <c r="I1130" s="1"/>
  <c r="I1131" s="1"/>
  <c r="I1132" s="1"/>
  <c r="I1133" s="1"/>
  <c r="I1154"/>
  <c r="I1155" s="1"/>
  <c r="G1108"/>
  <c r="H1108" s="1"/>
  <c r="I1108" s="1"/>
  <c r="I1109" s="1"/>
  <c r="I1110" s="1"/>
  <c r="I1111" s="1"/>
  <c r="G1064"/>
  <c r="H1064" s="1"/>
  <c r="I1064" s="1"/>
  <c r="I1065" s="1"/>
  <c r="I1066" s="1"/>
  <c r="I1067" s="1"/>
  <c r="G1086"/>
  <c r="H1086" s="1"/>
  <c r="I1086" s="1"/>
  <c r="I1087" s="1"/>
  <c r="G1020"/>
  <c r="H1020" s="1"/>
  <c r="I1020" s="1"/>
  <c r="I1021" s="1"/>
  <c r="I1022" s="1"/>
  <c r="I1023" s="1"/>
  <c r="G1042"/>
  <c r="H1042" s="1"/>
  <c r="I1042" s="1"/>
  <c r="I1043" s="1"/>
  <c r="I1044" s="1"/>
  <c r="I1045" s="1"/>
  <c r="G998"/>
  <c r="H998" s="1"/>
  <c r="I998" s="1"/>
  <c r="I999" s="1"/>
  <c r="I1000" s="1"/>
  <c r="I1001" s="1"/>
  <c r="G976"/>
  <c r="H976" s="1"/>
  <c r="I976" s="1"/>
  <c r="I977" s="1"/>
  <c r="I978" s="1"/>
  <c r="I979" s="1"/>
  <c r="G954"/>
  <c r="H954" s="1"/>
  <c r="I954" s="1"/>
  <c r="I955" s="1"/>
  <c r="I956" s="1"/>
  <c r="I957" s="1"/>
  <c r="G888"/>
  <c r="H888" s="1"/>
  <c r="I888" s="1"/>
  <c r="I889" s="1"/>
  <c r="I890" s="1"/>
  <c r="I891" s="1"/>
  <c r="G932"/>
  <c r="H932" s="1"/>
  <c r="I932" s="1"/>
  <c r="I933" s="1"/>
  <c r="I934" s="1"/>
  <c r="I935" s="1"/>
  <c r="G910"/>
  <c r="H910" s="1"/>
  <c r="I910" s="1"/>
  <c r="I911" s="1"/>
  <c r="I912" s="1"/>
  <c r="I913" s="1"/>
  <c r="G866"/>
  <c r="H866" s="1"/>
  <c r="I866" s="1"/>
  <c r="I867" s="1"/>
  <c r="I868" s="1"/>
  <c r="I869" s="1"/>
  <c r="G844"/>
  <c r="H844" s="1"/>
  <c r="I844" s="1"/>
  <c r="I845" s="1"/>
  <c r="I846" s="1"/>
  <c r="I847" s="1"/>
  <c r="G822"/>
  <c r="H822" s="1"/>
  <c r="I822" s="1"/>
  <c r="I823" s="1"/>
  <c r="I824" s="1"/>
  <c r="I825" s="1"/>
  <c r="G756"/>
  <c r="H756" s="1"/>
  <c r="I756" s="1"/>
  <c r="I757" s="1"/>
  <c r="I758" s="1"/>
  <c r="I759" s="1"/>
  <c r="G800"/>
  <c r="H800" s="1"/>
  <c r="I800" s="1"/>
  <c r="I801" s="1"/>
  <c r="I802" s="1"/>
  <c r="G778"/>
  <c r="H778" s="1"/>
  <c r="I778" s="1"/>
  <c r="I779" s="1"/>
  <c r="I780" s="1"/>
  <c r="I781" s="1"/>
  <c r="I1088" l="1"/>
  <c r="I1089" s="1"/>
  <c r="I803"/>
  <c r="H746" l="1"/>
  <c r="I746" s="1"/>
  <c r="B737" s="1"/>
  <c r="I749"/>
  <c r="I750"/>
  <c r="I751" s="1"/>
  <c r="C737" s="1"/>
  <c r="I722"/>
  <c r="I723"/>
  <c r="H727"/>
  <c r="I727" s="1"/>
  <c r="I730"/>
  <c r="I731"/>
  <c r="I732" s="1"/>
  <c r="C716" s="1"/>
  <c r="I702"/>
  <c r="H705"/>
  <c r="I705" s="1"/>
  <c r="I708"/>
  <c r="I709"/>
  <c r="I710" s="1"/>
  <c r="C696" s="1"/>
  <c r="I681"/>
  <c r="I682"/>
  <c r="H686"/>
  <c r="I686" s="1"/>
  <c r="I689"/>
  <c r="I690"/>
  <c r="I691" s="1"/>
  <c r="C675" s="1"/>
  <c r="H665"/>
  <c r="I665" s="1"/>
  <c r="B656" s="1"/>
  <c r="I669"/>
  <c r="I670" s="1"/>
  <c r="C656" s="1"/>
  <c r="H646"/>
  <c r="I646" s="1"/>
  <c r="B637" s="1"/>
  <c r="I649"/>
  <c r="I650"/>
  <c r="I651" s="1"/>
  <c r="C637" s="1"/>
  <c r="I624"/>
  <c r="H627"/>
  <c r="I627" s="1"/>
  <c r="I630"/>
  <c r="I631"/>
  <c r="I632" s="1"/>
  <c r="C618" s="1"/>
  <c r="H608"/>
  <c r="I608" s="1"/>
  <c r="B599" s="1"/>
  <c r="I611"/>
  <c r="I612"/>
  <c r="I613" s="1"/>
  <c r="C599" s="1"/>
  <c r="I586"/>
  <c r="H589"/>
  <c r="I589" s="1"/>
  <c r="I592"/>
  <c r="I593"/>
  <c r="I594" s="1"/>
  <c r="C580" s="1"/>
  <c r="H570"/>
  <c r="I570" s="1"/>
  <c r="B561" s="1"/>
  <c r="I573"/>
  <c r="I574"/>
  <c r="I575" s="1"/>
  <c r="C561" s="1"/>
  <c r="I548"/>
  <c r="H551"/>
  <c r="I551" s="1"/>
  <c r="I554"/>
  <c r="I555"/>
  <c r="I556" s="1"/>
  <c r="C542" s="1"/>
  <c r="H532"/>
  <c r="I532" s="1"/>
  <c r="B523" s="1"/>
  <c r="I535"/>
  <c r="I536"/>
  <c r="I537" s="1"/>
  <c r="C523" s="1"/>
  <c r="H513"/>
  <c r="I513" s="1"/>
  <c r="B504" s="1"/>
  <c r="I516"/>
  <c r="I517"/>
  <c r="I518" s="1"/>
  <c r="C504" s="1"/>
  <c r="H494"/>
  <c r="I494" s="1"/>
  <c r="B485" s="1"/>
  <c r="I497"/>
  <c r="I498"/>
  <c r="I499" s="1"/>
  <c r="C485" s="1"/>
  <c r="I472"/>
  <c r="H475"/>
  <c r="I475" s="1"/>
  <c r="I478"/>
  <c r="I479"/>
  <c r="I480" s="1"/>
  <c r="C466" s="1"/>
  <c r="I453"/>
  <c r="H456"/>
  <c r="I456" s="1"/>
  <c r="I459"/>
  <c r="I460"/>
  <c r="I461" s="1"/>
  <c r="C447" s="1"/>
  <c r="I434"/>
  <c r="H437"/>
  <c r="I437" s="1"/>
  <c r="I440"/>
  <c r="I441"/>
  <c r="I442" s="1"/>
  <c r="C428" s="1"/>
  <c r="I415"/>
  <c r="H418"/>
  <c r="I418" s="1"/>
  <c r="I421"/>
  <c r="I422"/>
  <c r="I423" s="1"/>
  <c r="C409" s="1"/>
  <c r="I394"/>
  <c r="I395"/>
  <c r="H399"/>
  <c r="I399" s="1"/>
  <c r="I402"/>
  <c r="I403"/>
  <c r="I404" s="1"/>
  <c r="C388" s="1"/>
  <c r="I375"/>
  <c r="H378"/>
  <c r="I378" s="1"/>
  <c r="I381"/>
  <c r="I382"/>
  <c r="I383" s="1"/>
  <c r="C369" s="1"/>
  <c r="I354"/>
  <c r="I355"/>
  <c r="H359"/>
  <c r="I359" s="1"/>
  <c r="I362"/>
  <c r="I363"/>
  <c r="I364" s="1"/>
  <c r="C348" s="1"/>
  <c r="I333"/>
  <c r="I334"/>
  <c r="H338"/>
  <c r="I338" s="1"/>
  <c r="I341"/>
  <c r="I342"/>
  <c r="I343" s="1"/>
  <c r="C327" s="1"/>
  <c r="I312"/>
  <c r="I313"/>
  <c r="H317"/>
  <c r="I317" s="1"/>
  <c r="I320"/>
  <c r="I321"/>
  <c r="I322" s="1"/>
  <c r="C306" s="1"/>
  <c r="I291"/>
  <c r="I292"/>
  <c r="H296"/>
  <c r="I296" s="1"/>
  <c r="I299"/>
  <c r="I300"/>
  <c r="I301" s="1"/>
  <c r="C285" s="1"/>
  <c r="I270"/>
  <c r="I271"/>
  <c r="H275"/>
  <c r="I275" s="1"/>
  <c r="I278"/>
  <c r="I279"/>
  <c r="I280" s="1"/>
  <c r="C264" s="1"/>
  <c r="I251"/>
  <c r="H254"/>
  <c r="I254" s="1"/>
  <c r="I257"/>
  <c r="I258"/>
  <c r="I259" s="1"/>
  <c r="C243" s="1"/>
  <c r="I228"/>
  <c r="I229"/>
  <c r="H233"/>
  <c r="I233" s="1"/>
  <c r="I236"/>
  <c r="I237"/>
  <c r="I238" s="1"/>
  <c r="C222" s="1"/>
  <c r="I216"/>
  <c r="I217" s="1"/>
  <c r="C201" s="1"/>
  <c r="I215"/>
  <c r="H212"/>
  <c r="I212" s="1"/>
  <c r="I208"/>
  <c r="I207"/>
  <c r="I186"/>
  <c r="I187"/>
  <c r="H191"/>
  <c r="I191" s="1"/>
  <c r="I194"/>
  <c r="I195"/>
  <c r="I196" s="1"/>
  <c r="C180" s="1"/>
  <c r="I165"/>
  <c r="I166"/>
  <c r="H170"/>
  <c r="I170" s="1"/>
  <c r="I173"/>
  <c r="I174"/>
  <c r="I175" s="1"/>
  <c r="C159" s="1"/>
  <c r="I144"/>
  <c r="I145"/>
  <c r="H149"/>
  <c r="I149" s="1"/>
  <c r="I152"/>
  <c r="I153"/>
  <c r="I154" s="1"/>
  <c r="C138" s="1"/>
  <c r="I125"/>
  <c r="H128"/>
  <c r="I128" s="1"/>
  <c r="I131"/>
  <c r="I132"/>
  <c r="I133" s="1"/>
  <c r="C119" s="1"/>
  <c r="I106"/>
  <c r="H108"/>
  <c r="I108" s="1"/>
  <c r="I111"/>
  <c r="I112"/>
  <c r="I113" s="1"/>
  <c r="C100" s="1"/>
  <c r="I88"/>
  <c r="H90"/>
  <c r="I90" s="1"/>
  <c r="I93"/>
  <c r="I94"/>
  <c r="I95" s="1"/>
  <c r="C82" s="1"/>
  <c r="I76"/>
  <c r="I77" s="1"/>
  <c r="C64" s="1"/>
  <c r="I75"/>
  <c r="H72"/>
  <c r="I72" s="1"/>
  <c r="I70"/>
  <c r="I58"/>
  <c r="I59" s="1"/>
  <c r="C45" s="1"/>
  <c r="I57"/>
  <c r="H54"/>
  <c r="I54" s="1"/>
  <c r="B45" s="1"/>
  <c r="I39"/>
  <c r="I40" s="1"/>
  <c r="C24" s="1"/>
  <c r="I38"/>
  <c r="H35"/>
  <c r="I35" s="1"/>
  <c r="I31"/>
  <c r="I30"/>
  <c r="B696" l="1"/>
  <c r="I683"/>
  <c r="I724"/>
  <c r="D737"/>
  <c r="F737"/>
  <c r="E737"/>
  <c r="B716"/>
  <c r="E716"/>
  <c r="D716"/>
  <c r="F716"/>
  <c r="E696"/>
  <c r="D696"/>
  <c r="F696"/>
  <c r="B675"/>
  <c r="B618"/>
  <c r="D675"/>
  <c r="F675"/>
  <c r="E675"/>
  <c r="E656"/>
  <c r="D656"/>
  <c r="F656"/>
  <c r="E637"/>
  <c r="D637"/>
  <c r="F637"/>
  <c r="D618"/>
  <c r="F618"/>
  <c r="E618"/>
  <c r="B580"/>
  <c r="D599"/>
  <c r="F599"/>
  <c r="E599"/>
  <c r="D580"/>
  <c r="F580"/>
  <c r="E580"/>
  <c r="B542"/>
  <c r="D561"/>
  <c r="F561"/>
  <c r="E561"/>
  <c r="D542"/>
  <c r="F542"/>
  <c r="E542"/>
  <c r="B447"/>
  <c r="B466"/>
  <c r="D523"/>
  <c r="F523"/>
  <c r="E523"/>
  <c r="D504"/>
  <c r="F504"/>
  <c r="E504"/>
  <c r="B428"/>
  <c r="D485"/>
  <c r="F485"/>
  <c r="E485"/>
  <c r="D466"/>
  <c r="F466"/>
  <c r="E466"/>
  <c r="B409"/>
  <c r="D447"/>
  <c r="F447"/>
  <c r="E447"/>
  <c r="I396"/>
  <c r="B388" s="1"/>
  <c r="D428"/>
  <c r="F428"/>
  <c r="E428"/>
  <c r="B369"/>
  <c r="D409"/>
  <c r="F409"/>
  <c r="E409"/>
  <c r="I356"/>
  <c r="D388"/>
  <c r="F388"/>
  <c r="E388"/>
  <c r="B348"/>
  <c r="I335"/>
  <c r="B327" s="1"/>
  <c r="D369"/>
  <c r="F369"/>
  <c r="E369"/>
  <c r="I314"/>
  <c r="D348"/>
  <c r="F348"/>
  <c r="E348"/>
  <c r="B306"/>
  <c r="B243"/>
  <c r="D327"/>
  <c r="F327"/>
  <c r="E327"/>
  <c r="D306"/>
  <c r="F306"/>
  <c r="E306"/>
  <c r="I188"/>
  <c r="B180" s="1"/>
  <c r="I230"/>
  <c r="B222" s="1"/>
  <c r="I272"/>
  <c r="B264" s="1"/>
  <c r="I293"/>
  <c r="B285" s="1"/>
  <c r="E285"/>
  <c r="D285"/>
  <c r="F285"/>
  <c r="D264"/>
  <c r="F264"/>
  <c r="E264"/>
  <c r="D243"/>
  <c r="F243"/>
  <c r="E243"/>
  <c r="I167"/>
  <c r="D222"/>
  <c r="F222"/>
  <c r="E222"/>
  <c r="B159"/>
  <c r="I146"/>
  <c r="B138" s="1"/>
  <c r="I209"/>
  <c r="B201" s="1"/>
  <c r="F201"/>
  <c r="D201"/>
  <c r="E201"/>
  <c r="D180"/>
  <c r="F180"/>
  <c r="E180"/>
  <c r="B119"/>
  <c r="D159"/>
  <c r="F159"/>
  <c r="E159"/>
  <c r="B100"/>
  <c r="D138"/>
  <c r="F138"/>
  <c r="E138"/>
  <c r="B82"/>
  <c r="D119"/>
  <c r="F119"/>
  <c r="E119"/>
  <c r="D100"/>
  <c r="F100"/>
  <c r="E100"/>
  <c r="I32"/>
  <c r="B24" s="1"/>
  <c r="D82"/>
  <c r="F82"/>
  <c r="E82"/>
  <c r="B64"/>
  <c r="F64"/>
  <c r="D64"/>
  <c r="E64"/>
  <c r="E45"/>
  <c r="F45"/>
  <c r="D45"/>
  <c r="E24"/>
  <c r="F24"/>
  <c r="D24"/>
  <c r="G637" l="1"/>
  <c r="H637" s="1"/>
  <c r="I637" s="1"/>
  <c r="I638" s="1"/>
  <c r="I639" s="1"/>
  <c r="I640" s="1"/>
  <c r="G675"/>
  <c r="H675" s="1"/>
  <c r="I675" s="1"/>
  <c r="I676" s="1"/>
  <c r="I677" s="1"/>
  <c r="I678" s="1"/>
  <c r="G618"/>
  <c r="H618" s="1"/>
  <c r="I618" s="1"/>
  <c r="I619" s="1"/>
  <c r="I620" s="1"/>
  <c r="I621" s="1"/>
  <c r="G656"/>
  <c r="H656" s="1"/>
  <c r="I656" s="1"/>
  <c r="I657" s="1"/>
  <c r="I658" s="1"/>
  <c r="I659" s="1"/>
  <c r="G696"/>
  <c r="H696" s="1"/>
  <c r="I696" s="1"/>
  <c r="I697" s="1"/>
  <c r="I698" s="1"/>
  <c r="I699" s="1"/>
  <c r="G716"/>
  <c r="H716" s="1"/>
  <c r="I716" s="1"/>
  <c r="I717" s="1"/>
  <c r="I718" s="1"/>
  <c r="I719" s="1"/>
  <c r="G737"/>
  <c r="H737" s="1"/>
  <c r="I737" s="1"/>
  <c r="I738" s="1"/>
  <c r="I739" s="1"/>
  <c r="I740" s="1"/>
  <c r="G599"/>
  <c r="H599" s="1"/>
  <c r="I599" s="1"/>
  <c r="I600" s="1"/>
  <c r="I601" s="1"/>
  <c r="I602" s="1"/>
  <c r="G580"/>
  <c r="H580" s="1"/>
  <c r="I580" s="1"/>
  <c r="I581" s="1"/>
  <c r="I582" s="1"/>
  <c r="I583" s="1"/>
  <c r="G523"/>
  <c r="H523" s="1"/>
  <c r="I523" s="1"/>
  <c r="I524" s="1"/>
  <c r="G561"/>
  <c r="H561" s="1"/>
  <c r="I561" s="1"/>
  <c r="I562" s="1"/>
  <c r="I563" s="1"/>
  <c r="I564" s="1"/>
  <c r="G504"/>
  <c r="H504" s="1"/>
  <c r="I504" s="1"/>
  <c r="I505" s="1"/>
  <c r="I506" s="1"/>
  <c r="I507" s="1"/>
  <c r="G542"/>
  <c r="H542" s="1"/>
  <c r="I542" s="1"/>
  <c r="I543" s="1"/>
  <c r="I544" s="1"/>
  <c r="I545" s="1"/>
  <c r="I525"/>
  <c r="I526" s="1"/>
  <c r="G485"/>
  <c r="H485" s="1"/>
  <c r="I485" s="1"/>
  <c r="I486" s="1"/>
  <c r="I487" s="1"/>
  <c r="I488" s="1"/>
  <c r="G466"/>
  <c r="H466" s="1"/>
  <c r="I466" s="1"/>
  <c r="I467" s="1"/>
  <c r="I468" s="1"/>
  <c r="I469" s="1"/>
  <c r="G447"/>
  <c r="H447" s="1"/>
  <c r="I447" s="1"/>
  <c r="I448" s="1"/>
  <c r="I449" s="1"/>
  <c r="I450" s="1"/>
  <c r="G428"/>
  <c r="H428" s="1"/>
  <c r="I428" s="1"/>
  <c r="I429" s="1"/>
  <c r="I430" s="1"/>
  <c r="I431" s="1"/>
  <c r="G409"/>
  <c r="H409" s="1"/>
  <c r="I409" s="1"/>
  <c r="I410" s="1"/>
  <c r="I411" s="1"/>
  <c r="I412" s="1"/>
  <c r="G388"/>
  <c r="H388" s="1"/>
  <c r="I388" s="1"/>
  <c r="I389" s="1"/>
  <c r="I390" s="1"/>
  <c r="I391" s="1"/>
  <c r="G369"/>
  <c r="H369" s="1"/>
  <c r="I369" s="1"/>
  <c r="I370" s="1"/>
  <c r="I371" s="1"/>
  <c r="I372" s="1"/>
  <c r="G327"/>
  <c r="H327" s="1"/>
  <c r="I327" s="1"/>
  <c r="I328" s="1"/>
  <c r="I329" s="1"/>
  <c r="I330" s="1"/>
  <c r="G243"/>
  <c r="H243" s="1"/>
  <c r="I243" s="1"/>
  <c r="I244" s="1"/>
  <c r="I245" s="1"/>
  <c r="I246" s="1"/>
  <c r="G306"/>
  <c r="H306" s="1"/>
  <c r="I306" s="1"/>
  <c r="I307" s="1"/>
  <c r="I308" s="1"/>
  <c r="I309" s="1"/>
  <c r="G348"/>
  <c r="H348" s="1"/>
  <c r="I348" s="1"/>
  <c r="I349" s="1"/>
  <c r="I350" s="1"/>
  <c r="I351" s="1"/>
  <c r="G264"/>
  <c r="H264" s="1"/>
  <c r="I264" s="1"/>
  <c r="I265" s="1"/>
  <c r="I266" s="1"/>
  <c r="I267" s="1"/>
  <c r="G285"/>
  <c r="H285" s="1"/>
  <c r="I285" s="1"/>
  <c r="I286" s="1"/>
  <c r="G159"/>
  <c r="H159" s="1"/>
  <c r="I159" s="1"/>
  <c r="I160" s="1"/>
  <c r="I161" s="1"/>
  <c r="I162" s="1"/>
  <c r="G222"/>
  <c r="H222" s="1"/>
  <c r="I222" s="1"/>
  <c r="I223" s="1"/>
  <c r="I224" s="1"/>
  <c r="I225" s="1"/>
  <c r="G180"/>
  <c r="H180" s="1"/>
  <c r="I180" s="1"/>
  <c r="I181" s="1"/>
  <c r="G201"/>
  <c r="H201" s="1"/>
  <c r="I201" s="1"/>
  <c r="I202" s="1"/>
  <c r="I203" s="1"/>
  <c r="I204" s="1"/>
  <c r="I182"/>
  <c r="I183" s="1"/>
  <c r="G138"/>
  <c r="H138" s="1"/>
  <c r="I138" s="1"/>
  <c r="I139" s="1"/>
  <c r="I140" s="1"/>
  <c r="I141" s="1"/>
  <c r="G100"/>
  <c r="H100" s="1"/>
  <c r="I100" s="1"/>
  <c r="I101" s="1"/>
  <c r="I102" s="1"/>
  <c r="I103" s="1"/>
  <c r="G119"/>
  <c r="H119" s="1"/>
  <c r="I119" s="1"/>
  <c r="I120" s="1"/>
  <c r="I121" s="1"/>
  <c r="I122" s="1"/>
  <c r="G82"/>
  <c r="H82" s="1"/>
  <c r="I82" s="1"/>
  <c r="I83" s="1"/>
  <c r="I84" s="1"/>
  <c r="I85" s="1"/>
  <c r="G45"/>
  <c r="H45" s="1"/>
  <c r="I45" s="1"/>
  <c r="I46" s="1"/>
  <c r="I47" s="1"/>
  <c r="G64"/>
  <c r="H64" s="1"/>
  <c r="I64" s="1"/>
  <c r="I65" s="1"/>
  <c r="I66" s="1"/>
  <c r="I67" s="1"/>
  <c r="G24"/>
  <c r="H24" s="1"/>
  <c r="I24" s="1"/>
  <c r="I25" s="1"/>
  <c r="I26" s="1"/>
  <c r="I287" l="1"/>
  <c r="I288" s="1"/>
  <c r="I27"/>
  <c r="I48"/>
  <c r="I18"/>
  <c r="I17"/>
  <c r="H14"/>
  <c r="I14" s="1"/>
  <c r="I12"/>
  <c r="I19" l="1"/>
  <c r="C6" s="1"/>
  <c r="B6"/>
  <c r="F6" l="1"/>
  <c r="D6"/>
  <c r="E6"/>
  <c r="G6" l="1"/>
  <c r="H6" s="1"/>
  <c r="I6" s="1"/>
  <c r="I7" s="1"/>
  <c r="I8" s="1"/>
  <c r="I9" s="1"/>
</calcChain>
</file>

<file path=xl/sharedStrings.xml><?xml version="1.0" encoding="utf-8"?>
<sst xmlns="http://schemas.openxmlformats.org/spreadsheetml/2006/main" count="2832" uniqueCount="135">
  <si>
    <t>Прямые затраты на материалы и энергия</t>
  </si>
  <si>
    <t>Основ.зар. платы произ. работ</t>
  </si>
  <si>
    <t>Итого расходы</t>
  </si>
  <si>
    <t>Плановые накопление</t>
  </si>
  <si>
    <t>Оптовая цена</t>
  </si>
  <si>
    <t xml:space="preserve">  №</t>
  </si>
  <si>
    <t>Наименование  материал</t>
  </si>
  <si>
    <t>Ед изм</t>
  </si>
  <si>
    <t>Кол-во</t>
  </si>
  <si>
    <t>цена</t>
  </si>
  <si>
    <t>сумма</t>
  </si>
  <si>
    <t>Зарплата</t>
  </si>
  <si>
    <t>Сварщик</t>
  </si>
  <si>
    <t>чел час</t>
  </si>
  <si>
    <t>Токарь</t>
  </si>
  <si>
    <t>Станок номи</t>
  </si>
  <si>
    <t>1 квт нархи</t>
  </si>
  <si>
    <t>Двигатель куввати</t>
  </si>
  <si>
    <t>Бир соат нархи</t>
  </si>
  <si>
    <t>Жами суммаси</t>
  </si>
  <si>
    <t>кг</t>
  </si>
  <si>
    <t xml:space="preserve">Станок </t>
  </si>
  <si>
    <t>Электрод АНО</t>
  </si>
  <si>
    <t>Сони</t>
  </si>
  <si>
    <t>НДС 15%</t>
  </si>
  <si>
    <t>Жами сумма ҚҚС билан</t>
  </si>
  <si>
    <t xml:space="preserve">Объект и наименование  работ:                                                                </t>
  </si>
  <si>
    <t xml:space="preserve"> </t>
  </si>
  <si>
    <t>Денов участкаси  Окмачит-1 н/ст.сининг 1 (бир) дона 800/1000 эл.двигатель кришкасини станокка куйиб синган жойини пайвандлаб йуниш</t>
  </si>
  <si>
    <t>Денов участкаси  Малик-2 н/ст.сининг 320/1500 эл.двиг.кришкасини  наплавка килиб йуниш ва 2 (икки) дона карман кришкани хам йуниш</t>
  </si>
  <si>
    <t>База   н\ст.нинг  3 (уч) дона 160х120  темир листни прессда текислаш</t>
  </si>
  <si>
    <t>Гулбахор н/ст.сининг 1 (бир) дона 24 НДН ротори ишчи гилдирагининг устини йуниш</t>
  </si>
  <si>
    <t>Хужамулки н/ст.сининг 2(икки) дона 14 Д6  ротори втулкасининг шпонка жойини очиш</t>
  </si>
  <si>
    <t>Кумкургон уч.Пистамозор н/ст.сининг 250/1500 эл.двиг.кришкасининг подшипник жойини пайвандлаб , йуниш</t>
  </si>
  <si>
    <t>жами</t>
  </si>
  <si>
    <t>Накладные расходы произ-и назнач-я 169%</t>
  </si>
  <si>
    <t>Прямые затраты на оплату труда 112 %</t>
  </si>
  <si>
    <t>Электрод UONE</t>
  </si>
  <si>
    <t>Электрод  нерж</t>
  </si>
  <si>
    <t>Отношение расхода периода 355 %</t>
  </si>
  <si>
    <t>Кумкургон уч.Бустон н/ст.сининг 1 (бир) дона 24 НДС роторини прессда чикариш,вал,подшипник,втулка,ишчи гилдирак жойларини наплавка килиш,йуниш,резьба очиш,прессда йигиш,втулкаларнинг устки кисмини кайтадан йуниш</t>
  </si>
  <si>
    <t>Прям затраты на труда 112 %</t>
  </si>
  <si>
    <t xml:space="preserve">Болгарка тош </t>
  </si>
  <si>
    <t>дона</t>
  </si>
  <si>
    <t>электрод UONE</t>
  </si>
  <si>
    <t>электрод нерж</t>
  </si>
  <si>
    <t>Янгиарик уч. Хужакамол н/ст.сининг 1 (бир) дона 132/1000 эл. двиг.кришкасининг подшипник жойини  наплавка килиш ва йуниш</t>
  </si>
  <si>
    <t>База уч. 1 (бир) дона полу муфтага шпонка очиш (2000А90)</t>
  </si>
  <si>
    <t>Янгиобод уч. 4 (турт) дона втулкага (2000-21) шпонка очиш</t>
  </si>
  <si>
    <t>Жаркургон уч.Х.Олимжон н/ст.сининг 20НДС роторини прессда чикариш,вални пайвандлаш,ишчи гилдиракнинг ичини йуниш,прессда кайта кокиш</t>
  </si>
  <si>
    <t>База  н/ст.сининг 1 (бир) дона 300Д90 роторини прессда вални чикариш</t>
  </si>
  <si>
    <t>Жаркургон уч. 1(бир) дона 20 НДС роторининг валини прессда чикариш</t>
  </si>
  <si>
    <t>Янгиарик уч.Аэропорт н/ст.сининг 1 (бир) дона полумуфтасига шпонка очиш</t>
  </si>
  <si>
    <t xml:space="preserve">Узун  уч.си Маданий турмуш н/ст.сининг  24 НДС  роторини прессда чикариш,валини пайвандлаш, прессда йигиш, втулкаларни йуниш </t>
  </si>
  <si>
    <t xml:space="preserve">Узун  уч.сининг 24 НДН  роторини прессда чикариш,валини улаш, прессда йигиш, втулкаларни йуниш </t>
  </si>
  <si>
    <t xml:space="preserve">База  н/ст.сининг 20 НДН  роторини прессда чикариш,валини улаш, подшипник, втулка, ишчи гилдиракларнипайвандлаш,станокда йуниш,прессда йигиш ,втулкаларни йуниш </t>
  </si>
  <si>
    <t>База  н/ст.сининг 24 НДН (6300-27) роторини прессда чикариш,валини улаш, пайвандлаш,прессда кайта кокиш, янги втулкалар куйиш</t>
  </si>
  <si>
    <t>База  н/ст.сининг 24 НДН (5000-32) роторини прессда чикариш,валини пайвандлаш,прессда кайта кокиш, янги втулкалар куйиш</t>
  </si>
  <si>
    <t>Узун уч. 24 НДН (6300-27) роторини прессда валини чикариш,синган вални улаб йуниш,втулкаларни кокиш</t>
  </si>
  <si>
    <t>Жаркургон уч.Украина-1 н/ст.сининг 20 НДС роторини прессда чикариш,валини пайвандлаш,прессда кайта кокиш</t>
  </si>
  <si>
    <t>Жаркургон уч. 20 НДС насоси роторини валидан ишчи гилдирагини прессда чикариш,пайвандлаш ,подшипник жойини пайвандлаш,прессда бошка ишчи гилдирак кокиш, втулкаларини териш, упл. кольца жойини йуниш</t>
  </si>
  <si>
    <t>Жаркургон уч.  2 (икки) дона 20 НДС насоси роторини валидан ишчи гилдирагини прессда чикариш,пайвандлаш ,ишчи гилдирак кокиб, втулкаларини териш</t>
  </si>
  <si>
    <t>Жаркургон уч. 20 НДС насоси роторини валидан ишчи гилдирагини прессда чикариш,пайвандлаш ,бошка ишчи гилдирак кокиб, втулкаларини териш</t>
  </si>
  <si>
    <t>Музробод уч. Навоий н/ ст.сига 1(бир) дона вкладишни 180 мм га йуниш</t>
  </si>
  <si>
    <t>Янгиобод уч.нинг 2 (икки) дона НДН роторининг валидан ишчи гилдиракни прессда чикариш, ишчи гилдиракни валга кокиш</t>
  </si>
  <si>
    <t>Узун уч. 1(бир) дона вкладишни 180 мм га йуниш</t>
  </si>
  <si>
    <t>Кумкургон уч. 110/1000 эл.двигатели полумуфтага  шпонка очиш</t>
  </si>
  <si>
    <t>Хужамулки н/ст.сининг 20 НДН насоси роторининг  валидан ишчи гилдиракни прессда чикариб  чаппа кокиш</t>
  </si>
  <si>
    <t>Жаркургон уч. Гулистон н/ст.си полумуфтага шпонка очиш</t>
  </si>
  <si>
    <t>База уч. 2 (икки) дона К-насосининг полумуфтасига шпонка очиш</t>
  </si>
  <si>
    <t>Узун уч. н/ст.сининг 24 НДС роторини валини улаш, ишчи гилдиракнинг, втулка ва подшипник жойини пайвандлаш,размерга йуниш ,резьба очиш,втулкаларини йуниш, валига ишчи гилдирагини прессда кокиш ва йигиш</t>
  </si>
  <si>
    <t>Узун уч.н/ст.сининг  18 НДС роторини валидан ишчи гилдирагини  прессда чикариш ва прессда чаппа килиб кокиш</t>
  </si>
  <si>
    <t>Узун уч.н/ст.сининг 2 (икки) дона 24 НДС роторини валидан ишчи гилдирагини  прессда чикариш</t>
  </si>
  <si>
    <t>Узун уч. н/ст.сининг 18 НДС роторини валини улаш, ишчи гилдиракнинг, втулка ва подшипник жойини пайвандлаш,размерга йуниш ,втулкаларини йуниш,роторга кокиш ва йигиш</t>
  </si>
  <si>
    <t>Узун уч.н/ст.сининг 24 НДН роторини валидан ишчи гилдирагини  прессда чикариш</t>
  </si>
  <si>
    <t>Болгарка тош</t>
  </si>
  <si>
    <t>Узун уч. н/ст.сининг 18 НДС роторини втулка ва подшипник жойини пайвандлаш,размерга йуниш ,втулкаларини йуниш,роторга кокиш ва йигиш</t>
  </si>
  <si>
    <t>Отношение расхода периода 355%</t>
  </si>
  <si>
    <t>Узун уч.Жингилжар н/ст.сининг 18 НДС роторини валидан ишчи гилдирагини  прессда чикариш</t>
  </si>
  <si>
    <t>Прямые затраты на труда 112 %</t>
  </si>
  <si>
    <t>Кумкургон уч. Хужамулки н/ст. 2 (икки) дона 400/1500 эл.двиг.кришкасини таъмирлаш</t>
  </si>
  <si>
    <t>Янгиарик уч. Салават н/ст. 1 (бир) дона 16 НДН ротори валини прессда чикариш</t>
  </si>
  <si>
    <t>Электрод нерж</t>
  </si>
  <si>
    <t xml:space="preserve">Кумкургон уч. ШНС н/ст.сининг 1 (бир) дона кичик крестовинани таъмирлаш  </t>
  </si>
  <si>
    <t>Шеробод уч. Истиклол-1 н/ст. 24 НДН насосининг карман подшипнигини таъмирлаш</t>
  </si>
  <si>
    <t>Узун уч.Маданий Турмуш н/ст. 1 (бир) дона эл.двиг. вкладишни йуниш</t>
  </si>
  <si>
    <t xml:space="preserve">Кумкургон уч. ШНС н/ст.сининг 1 (бир) дона катта крестовинани таъмирлаш  </t>
  </si>
  <si>
    <t>Узун уч. Окмачит н/ст.500/750 эл.двиг.  кришкасини ва карманини таъмирлаш</t>
  </si>
  <si>
    <t>Сталь круглая ф50 мм-100 мм</t>
  </si>
  <si>
    <t>Шеробод уч. Истиклол-2 н/ст.200/750 эл.двиг. якорининг валини улаб таъмирлаш</t>
  </si>
  <si>
    <t>Шеробод уч. Истиклол-2 н/ст.200/750 эл.двиг. бир томон кришкасини таъмирлаш</t>
  </si>
  <si>
    <t>Олтинсой уч.Бурижар н/ст. 110/1000 эл.двиг.кришкасини таъмирлаш</t>
  </si>
  <si>
    <t>Каттакум-2 н/ст.сининг 1 (бир) дона затвор поворот втулкаси ички кисмига шпонка очиш</t>
  </si>
  <si>
    <t>м2</t>
  </si>
  <si>
    <t xml:space="preserve">Техрезина </t>
  </si>
  <si>
    <t>Каттакум-2 н/ст.сининг 1 (бир) дона 24 НДН роторининг втулкаларини йуниш</t>
  </si>
  <si>
    <t>Базадаги 1(бир) дона 20 Д 6 роторининг прессда валини чикариш ва таъмирлаш</t>
  </si>
  <si>
    <t>Каттакум-2 н/ст.сининг 1 (бир) дона 24 НДН роторини прессда чикариш ва таъмирлаш</t>
  </si>
  <si>
    <t>Узун уч. Жончекка  н/ст.сига 1 (бир) 18 НДС роторини таъмирлаш</t>
  </si>
  <si>
    <t>Сталь круглая ф60 мм-250 мм</t>
  </si>
  <si>
    <t>Узун уч. Дазара-1 н/ст.сининг 24 НДН роторни прессда чикариш , тулик таъмирлаш</t>
  </si>
  <si>
    <t>Жаркургон уч. Хамид Олимжон -4 н/ст.сининг 20 НДС роторни прессда чикариш , тулик таъмирлаш</t>
  </si>
  <si>
    <t>Жайхун  н/ст.сининг К насоснинг подшипник жойини таъмирлаш</t>
  </si>
  <si>
    <t>Жаркургон уч. Хамид Олимжон -3 н/ст.сининг 22 НДС роторни прессда чикариш , тулик таъмирлаш</t>
  </si>
  <si>
    <t>Жаркургон уч. Хамид Олимжон -1 н/ст.сининг 24 НДС роторни прессда чикариш , тулик таъмирлаш</t>
  </si>
  <si>
    <t>Сталь круглая ф70 мм-250 мм</t>
  </si>
  <si>
    <t>Жаркургон уч. Хамид Олимжон -1 н/ст.сининг 240 НДС роторни прессда чикариш , тулик таъмирлаш</t>
  </si>
  <si>
    <t>Каттакум уч. 24 НДН роторни прессда чикариш , тулик таъмирлаш</t>
  </si>
  <si>
    <t>Сварочный трансформатор</t>
  </si>
  <si>
    <t>Аму-Занг-2 уч. доимий В 2000-16/63 насос №5 агрегат улитка 55 лик кришкасини таъмирлаш</t>
  </si>
  <si>
    <t>п/м</t>
  </si>
  <si>
    <t>Наждачная бумага</t>
  </si>
  <si>
    <t>Аму-Занг-2 уч. доимий В 2000-68/16 насос №5 агрегат валини таъмирлаш</t>
  </si>
  <si>
    <t>Сталь круглая ф30 мм-250 мм</t>
  </si>
  <si>
    <t>Электрод ANO</t>
  </si>
  <si>
    <t>Узун уч.Дазара  н/ст.нинг 24 НДН роторининг валини таъмирлаш</t>
  </si>
  <si>
    <t>Жаркургон уч.Сопка н/ст. 20 НДН роторини  таъмирлаш</t>
  </si>
  <si>
    <t>Жаркургон уч.Сопка н/ст. 22 НДС роторини прессда чикариб валини таъмирлаш</t>
  </si>
  <si>
    <t>Электрод  АНО</t>
  </si>
  <si>
    <t>Аму-Занг -2 доимий н/ст. №5 агрегат В2000-16/63 ишчи гилдирагини таъмирлаш</t>
  </si>
  <si>
    <t>Шурчи уч. Озод н/ст. 160/1000 эл.двигатель кришкасини таъмирлаш</t>
  </si>
  <si>
    <t>Аму-Занг-1 №1 агрегат доимий н/ст.га В2400-25/40 насос агрегати валини таъмирлаш</t>
  </si>
  <si>
    <t xml:space="preserve">Жаркургон уч.Боботог н/ст. времянка №1 24 НДС роторни таъмирлаш                             </t>
  </si>
  <si>
    <t>Чилангар</t>
  </si>
  <si>
    <t>Жаркургон уч.Боботог н/ст. времянка №1 24 НДС ротор упл.кольцони таъмирлаш                              2 (икки)дона</t>
  </si>
  <si>
    <t>Аму-Занг-2 №5 агрегат доимий н/ст.га В2000-16/63 насос агрегати ишчи гилдиракни таъмирлаш</t>
  </si>
  <si>
    <t xml:space="preserve">Жаркургон уч.Супратош-2 н/ст.га 800/1000  эл.двиг.якорини таъмирлаш </t>
  </si>
  <si>
    <t>Жаркургон уч.Супратош-2 н/ст.га 800/1000  эл.двиг.кришкасини таъмирлаш 2(икки) дона</t>
  </si>
  <si>
    <t xml:space="preserve">Аму-Занг-2 №6 агрегат доимий н/ст.га В2000-16/63 насос агрегати валини таъмирлаш </t>
  </si>
  <si>
    <t>Узун уч.Дезара н/ст.нинг  24 НДН роторини, валини таъмирлаш</t>
  </si>
  <si>
    <t>Кумкургон уч.Бустон н/ст.нинг  630/750 эл.двигатель кришкасини таъмирлаш</t>
  </si>
  <si>
    <t>Жаркургон уч. Украина-2 н/ст.нинг 22 НДС ротор валини таъмирлаш</t>
  </si>
  <si>
    <t>Сариосиё уч.Токчиён-1 н/ст.га 18 НДС роторини таъмирлаш</t>
  </si>
  <si>
    <t>Кумкургон уч.Бустон  н/ст.   20 НДС роторини , валини  таъмирлаш</t>
  </si>
  <si>
    <t>Кумкургон уч.ШНС н/ст.  ОПВ -185-Г   №1 агрегат валини таъмирлаш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</si>
</sst>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1" fontId="7" fillId="0" borderId="2" xfId="0" applyNumberFormat="1" applyFont="1" applyBorder="1" applyAlignment="1">
      <alignment vertical="top" wrapText="1"/>
    </xf>
    <xf numFmtId="0" fontId="7" fillId="0" borderId="2" xfId="0" applyFont="1" applyBorder="1"/>
    <xf numFmtId="0" fontId="7" fillId="0" borderId="3" xfId="0" applyFont="1" applyBorder="1" applyAlignment="1">
      <alignment vertical="top" wrapText="1"/>
    </xf>
    <xf numFmtId="3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/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3" fontId="10" fillId="0" borderId="2" xfId="0" applyNumberFormat="1" applyFont="1" applyBorder="1" applyAlignment="1">
      <alignment vertical="top" wrapText="1"/>
    </xf>
    <xf numFmtId="1" fontId="10" fillId="0" borderId="2" xfId="0" applyNumberFormat="1" applyFont="1" applyBorder="1" applyAlignment="1">
      <alignment vertical="top" wrapText="1"/>
    </xf>
    <xf numFmtId="0" fontId="13" fillId="0" borderId="2" xfId="0" applyFont="1" applyBorder="1"/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1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6" xfId="0" applyBorder="1"/>
    <xf numFmtId="0" fontId="0" fillId="0" borderId="5" xfId="0" applyBorder="1"/>
    <xf numFmtId="0" fontId="2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Telegram%20Desktop\&#1080;&#1102;&#1083;&#1100;%202021%20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97"/>
  <sheetViews>
    <sheetView tabSelected="1" topLeftCell="A1684" workbookViewId="0">
      <selection activeCell="B1699" sqref="B1699"/>
    </sheetView>
  </sheetViews>
  <sheetFormatPr defaultRowHeight="15"/>
  <cols>
    <col min="1" max="1" width="3.140625" customWidth="1"/>
    <col min="2" max="2" width="12.140625" customWidth="1"/>
    <col min="3" max="3" width="9.28515625" bestFit="1" customWidth="1"/>
    <col min="4" max="4" width="10.7109375" customWidth="1"/>
    <col min="5" max="5" width="13.140625" customWidth="1"/>
    <col min="6" max="6" width="10.7109375" bestFit="1" customWidth="1"/>
    <col min="7" max="7" width="9.140625" customWidth="1"/>
    <col min="8" max="8" width="12.42578125" customWidth="1"/>
    <col min="9" max="9" width="12.28515625" customWidth="1"/>
    <col min="258" max="258" width="12.140625" customWidth="1"/>
    <col min="259" max="259" width="9.28515625" bestFit="1" customWidth="1"/>
    <col min="260" max="260" width="10.7109375" customWidth="1"/>
    <col min="261" max="261" width="12" bestFit="1" customWidth="1"/>
    <col min="262" max="262" width="10.7109375" bestFit="1" customWidth="1"/>
    <col min="263" max="263" width="13.140625" bestFit="1" customWidth="1"/>
    <col min="264" max="264" width="13.28515625" customWidth="1"/>
    <col min="265" max="265" width="12.28515625" customWidth="1"/>
    <col min="514" max="514" width="12.140625" customWidth="1"/>
    <col min="515" max="515" width="9.28515625" bestFit="1" customWidth="1"/>
    <col min="516" max="516" width="10.7109375" customWidth="1"/>
    <col min="517" max="517" width="12" bestFit="1" customWidth="1"/>
    <col min="518" max="518" width="10.7109375" bestFit="1" customWidth="1"/>
    <col min="519" max="519" width="13.140625" bestFit="1" customWidth="1"/>
    <col min="520" max="520" width="13.28515625" customWidth="1"/>
    <col min="521" max="521" width="12.28515625" customWidth="1"/>
    <col min="770" max="770" width="12.140625" customWidth="1"/>
    <col min="771" max="771" width="9.28515625" bestFit="1" customWidth="1"/>
    <col min="772" max="772" width="10.7109375" customWidth="1"/>
    <col min="773" max="773" width="12" bestFit="1" customWidth="1"/>
    <col min="774" max="774" width="10.7109375" bestFit="1" customWidth="1"/>
    <col min="775" max="775" width="13.140625" bestFit="1" customWidth="1"/>
    <col min="776" max="776" width="13.28515625" customWidth="1"/>
    <col min="777" max="777" width="12.28515625" customWidth="1"/>
    <col min="1026" max="1026" width="12.140625" customWidth="1"/>
    <col min="1027" max="1027" width="9.28515625" bestFit="1" customWidth="1"/>
    <col min="1028" max="1028" width="10.7109375" customWidth="1"/>
    <col min="1029" max="1029" width="12" bestFit="1" customWidth="1"/>
    <col min="1030" max="1030" width="10.7109375" bestFit="1" customWidth="1"/>
    <col min="1031" max="1031" width="13.140625" bestFit="1" customWidth="1"/>
    <col min="1032" max="1032" width="13.28515625" customWidth="1"/>
    <col min="1033" max="1033" width="12.28515625" customWidth="1"/>
    <col min="1282" max="1282" width="12.140625" customWidth="1"/>
    <col min="1283" max="1283" width="9.28515625" bestFit="1" customWidth="1"/>
    <col min="1284" max="1284" width="10.7109375" customWidth="1"/>
    <col min="1285" max="1285" width="12" bestFit="1" customWidth="1"/>
    <col min="1286" max="1286" width="10.7109375" bestFit="1" customWidth="1"/>
    <col min="1287" max="1287" width="13.140625" bestFit="1" customWidth="1"/>
    <col min="1288" max="1288" width="13.28515625" customWidth="1"/>
    <col min="1289" max="1289" width="12.28515625" customWidth="1"/>
    <col min="1538" max="1538" width="12.140625" customWidth="1"/>
    <col min="1539" max="1539" width="9.28515625" bestFit="1" customWidth="1"/>
    <col min="1540" max="1540" width="10.7109375" customWidth="1"/>
    <col min="1541" max="1541" width="12" bestFit="1" customWidth="1"/>
    <col min="1542" max="1542" width="10.7109375" bestFit="1" customWidth="1"/>
    <col min="1543" max="1543" width="13.140625" bestFit="1" customWidth="1"/>
    <col min="1544" max="1544" width="13.28515625" customWidth="1"/>
    <col min="1545" max="1545" width="12.28515625" customWidth="1"/>
    <col min="1794" max="1794" width="12.140625" customWidth="1"/>
    <col min="1795" max="1795" width="9.28515625" bestFit="1" customWidth="1"/>
    <col min="1796" max="1796" width="10.7109375" customWidth="1"/>
    <col min="1797" max="1797" width="12" bestFit="1" customWidth="1"/>
    <col min="1798" max="1798" width="10.7109375" bestFit="1" customWidth="1"/>
    <col min="1799" max="1799" width="13.140625" bestFit="1" customWidth="1"/>
    <col min="1800" max="1800" width="13.28515625" customWidth="1"/>
    <col min="1801" max="1801" width="12.28515625" customWidth="1"/>
    <col min="2050" max="2050" width="12.140625" customWidth="1"/>
    <col min="2051" max="2051" width="9.28515625" bestFit="1" customWidth="1"/>
    <col min="2052" max="2052" width="10.7109375" customWidth="1"/>
    <col min="2053" max="2053" width="12" bestFit="1" customWidth="1"/>
    <col min="2054" max="2054" width="10.7109375" bestFit="1" customWidth="1"/>
    <col min="2055" max="2055" width="13.140625" bestFit="1" customWidth="1"/>
    <col min="2056" max="2056" width="13.28515625" customWidth="1"/>
    <col min="2057" max="2057" width="12.28515625" customWidth="1"/>
    <col min="2306" max="2306" width="12.140625" customWidth="1"/>
    <col min="2307" max="2307" width="9.28515625" bestFit="1" customWidth="1"/>
    <col min="2308" max="2308" width="10.7109375" customWidth="1"/>
    <col min="2309" max="2309" width="12" bestFit="1" customWidth="1"/>
    <col min="2310" max="2310" width="10.7109375" bestFit="1" customWidth="1"/>
    <col min="2311" max="2311" width="13.140625" bestFit="1" customWidth="1"/>
    <col min="2312" max="2312" width="13.28515625" customWidth="1"/>
    <col min="2313" max="2313" width="12.28515625" customWidth="1"/>
    <col min="2562" max="2562" width="12.140625" customWidth="1"/>
    <col min="2563" max="2563" width="9.28515625" bestFit="1" customWidth="1"/>
    <col min="2564" max="2564" width="10.7109375" customWidth="1"/>
    <col min="2565" max="2565" width="12" bestFit="1" customWidth="1"/>
    <col min="2566" max="2566" width="10.7109375" bestFit="1" customWidth="1"/>
    <col min="2567" max="2567" width="13.140625" bestFit="1" customWidth="1"/>
    <col min="2568" max="2568" width="13.28515625" customWidth="1"/>
    <col min="2569" max="2569" width="12.28515625" customWidth="1"/>
    <col min="2818" max="2818" width="12.140625" customWidth="1"/>
    <col min="2819" max="2819" width="9.28515625" bestFit="1" customWidth="1"/>
    <col min="2820" max="2820" width="10.7109375" customWidth="1"/>
    <col min="2821" max="2821" width="12" bestFit="1" customWidth="1"/>
    <col min="2822" max="2822" width="10.7109375" bestFit="1" customWidth="1"/>
    <col min="2823" max="2823" width="13.140625" bestFit="1" customWidth="1"/>
    <col min="2824" max="2824" width="13.28515625" customWidth="1"/>
    <col min="2825" max="2825" width="12.28515625" customWidth="1"/>
    <col min="3074" max="3074" width="12.140625" customWidth="1"/>
    <col min="3075" max="3075" width="9.28515625" bestFit="1" customWidth="1"/>
    <col min="3076" max="3076" width="10.7109375" customWidth="1"/>
    <col min="3077" max="3077" width="12" bestFit="1" customWidth="1"/>
    <col min="3078" max="3078" width="10.7109375" bestFit="1" customWidth="1"/>
    <col min="3079" max="3079" width="13.140625" bestFit="1" customWidth="1"/>
    <col min="3080" max="3080" width="13.28515625" customWidth="1"/>
    <col min="3081" max="3081" width="12.28515625" customWidth="1"/>
    <col min="3330" max="3330" width="12.140625" customWidth="1"/>
    <col min="3331" max="3331" width="9.28515625" bestFit="1" customWidth="1"/>
    <col min="3332" max="3332" width="10.7109375" customWidth="1"/>
    <col min="3333" max="3333" width="12" bestFit="1" customWidth="1"/>
    <col min="3334" max="3334" width="10.7109375" bestFit="1" customWidth="1"/>
    <col min="3335" max="3335" width="13.140625" bestFit="1" customWidth="1"/>
    <col min="3336" max="3336" width="13.28515625" customWidth="1"/>
    <col min="3337" max="3337" width="12.28515625" customWidth="1"/>
    <col min="3586" max="3586" width="12.140625" customWidth="1"/>
    <col min="3587" max="3587" width="9.28515625" bestFit="1" customWidth="1"/>
    <col min="3588" max="3588" width="10.7109375" customWidth="1"/>
    <col min="3589" max="3589" width="12" bestFit="1" customWidth="1"/>
    <col min="3590" max="3590" width="10.7109375" bestFit="1" customWidth="1"/>
    <col min="3591" max="3591" width="13.140625" bestFit="1" customWidth="1"/>
    <col min="3592" max="3592" width="13.28515625" customWidth="1"/>
    <col min="3593" max="3593" width="12.28515625" customWidth="1"/>
    <col min="3842" max="3842" width="12.140625" customWidth="1"/>
    <col min="3843" max="3843" width="9.28515625" bestFit="1" customWidth="1"/>
    <col min="3844" max="3844" width="10.7109375" customWidth="1"/>
    <col min="3845" max="3845" width="12" bestFit="1" customWidth="1"/>
    <col min="3846" max="3846" width="10.7109375" bestFit="1" customWidth="1"/>
    <col min="3847" max="3847" width="13.140625" bestFit="1" customWidth="1"/>
    <col min="3848" max="3848" width="13.28515625" customWidth="1"/>
    <col min="3849" max="3849" width="12.28515625" customWidth="1"/>
    <col min="4098" max="4098" width="12.140625" customWidth="1"/>
    <col min="4099" max="4099" width="9.28515625" bestFit="1" customWidth="1"/>
    <col min="4100" max="4100" width="10.7109375" customWidth="1"/>
    <col min="4101" max="4101" width="12" bestFit="1" customWidth="1"/>
    <col min="4102" max="4102" width="10.7109375" bestFit="1" customWidth="1"/>
    <col min="4103" max="4103" width="13.140625" bestFit="1" customWidth="1"/>
    <col min="4104" max="4104" width="13.28515625" customWidth="1"/>
    <col min="4105" max="4105" width="12.28515625" customWidth="1"/>
    <col min="4354" max="4354" width="12.140625" customWidth="1"/>
    <col min="4355" max="4355" width="9.28515625" bestFit="1" customWidth="1"/>
    <col min="4356" max="4356" width="10.7109375" customWidth="1"/>
    <col min="4357" max="4357" width="12" bestFit="1" customWidth="1"/>
    <col min="4358" max="4358" width="10.7109375" bestFit="1" customWidth="1"/>
    <col min="4359" max="4359" width="13.140625" bestFit="1" customWidth="1"/>
    <col min="4360" max="4360" width="13.28515625" customWidth="1"/>
    <col min="4361" max="4361" width="12.28515625" customWidth="1"/>
    <col min="4610" max="4610" width="12.140625" customWidth="1"/>
    <col min="4611" max="4611" width="9.28515625" bestFit="1" customWidth="1"/>
    <col min="4612" max="4612" width="10.7109375" customWidth="1"/>
    <col min="4613" max="4613" width="12" bestFit="1" customWidth="1"/>
    <col min="4614" max="4614" width="10.7109375" bestFit="1" customWidth="1"/>
    <col min="4615" max="4615" width="13.140625" bestFit="1" customWidth="1"/>
    <col min="4616" max="4616" width="13.28515625" customWidth="1"/>
    <col min="4617" max="4617" width="12.28515625" customWidth="1"/>
    <col min="4866" max="4866" width="12.140625" customWidth="1"/>
    <col min="4867" max="4867" width="9.28515625" bestFit="1" customWidth="1"/>
    <col min="4868" max="4868" width="10.7109375" customWidth="1"/>
    <col min="4869" max="4869" width="12" bestFit="1" customWidth="1"/>
    <col min="4870" max="4870" width="10.7109375" bestFit="1" customWidth="1"/>
    <col min="4871" max="4871" width="13.140625" bestFit="1" customWidth="1"/>
    <col min="4872" max="4872" width="13.28515625" customWidth="1"/>
    <col min="4873" max="4873" width="12.28515625" customWidth="1"/>
    <col min="5122" max="5122" width="12.140625" customWidth="1"/>
    <col min="5123" max="5123" width="9.28515625" bestFit="1" customWidth="1"/>
    <col min="5124" max="5124" width="10.7109375" customWidth="1"/>
    <col min="5125" max="5125" width="12" bestFit="1" customWidth="1"/>
    <col min="5126" max="5126" width="10.7109375" bestFit="1" customWidth="1"/>
    <col min="5127" max="5127" width="13.140625" bestFit="1" customWidth="1"/>
    <col min="5128" max="5128" width="13.28515625" customWidth="1"/>
    <col min="5129" max="5129" width="12.28515625" customWidth="1"/>
    <col min="5378" max="5378" width="12.140625" customWidth="1"/>
    <col min="5379" max="5379" width="9.28515625" bestFit="1" customWidth="1"/>
    <col min="5380" max="5380" width="10.7109375" customWidth="1"/>
    <col min="5381" max="5381" width="12" bestFit="1" customWidth="1"/>
    <col min="5382" max="5382" width="10.7109375" bestFit="1" customWidth="1"/>
    <col min="5383" max="5383" width="13.140625" bestFit="1" customWidth="1"/>
    <col min="5384" max="5384" width="13.28515625" customWidth="1"/>
    <col min="5385" max="5385" width="12.28515625" customWidth="1"/>
    <col min="5634" max="5634" width="12.140625" customWidth="1"/>
    <col min="5635" max="5635" width="9.28515625" bestFit="1" customWidth="1"/>
    <col min="5636" max="5636" width="10.7109375" customWidth="1"/>
    <col min="5637" max="5637" width="12" bestFit="1" customWidth="1"/>
    <col min="5638" max="5638" width="10.7109375" bestFit="1" customWidth="1"/>
    <col min="5639" max="5639" width="13.140625" bestFit="1" customWidth="1"/>
    <col min="5640" max="5640" width="13.28515625" customWidth="1"/>
    <col min="5641" max="5641" width="12.28515625" customWidth="1"/>
    <col min="5890" max="5890" width="12.140625" customWidth="1"/>
    <col min="5891" max="5891" width="9.28515625" bestFit="1" customWidth="1"/>
    <col min="5892" max="5892" width="10.7109375" customWidth="1"/>
    <col min="5893" max="5893" width="12" bestFit="1" customWidth="1"/>
    <col min="5894" max="5894" width="10.7109375" bestFit="1" customWidth="1"/>
    <col min="5895" max="5895" width="13.140625" bestFit="1" customWidth="1"/>
    <col min="5896" max="5896" width="13.28515625" customWidth="1"/>
    <col min="5897" max="5897" width="12.28515625" customWidth="1"/>
    <col min="6146" max="6146" width="12.140625" customWidth="1"/>
    <col min="6147" max="6147" width="9.28515625" bestFit="1" customWidth="1"/>
    <col min="6148" max="6148" width="10.7109375" customWidth="1"/>
    <col min="6149" max="6149" width="12" bestFit="1" customWidth="1"/>
    <col min="6150" max="6150" width="10.7109375" bestFit="1" customWidth="1"/>
    <col min="6151" max="6151" width="13.140625" bestFit="1" customWidth="1"/>
    <col min="6152" max="6152" width="13.28515625" customWidth="1"/>
    <col min="6153" max="6153" width="12.28515625" customWidth="1"/>
    <col min="6402" max="6402" width="12.140625" customWidth="1"/>
    <col min="6403" max="6403" width="9.28515625" bestFit="1" customWidth="1"/>
    <col min="6404" max="6404" width="10.7109375" customWidth="1"/>
    <col min="6405" max="6405" width="12" bestFit="1" customWidth="1"/>
    <col min="6406" max="6406" width="10.7109375" bestFit="1" customWidth="1"/>
    <col min="6407" max="6407" width="13.140625" bestFit="1" customWidth="1"/>
    <col min="6408" max="6408" width="13.28515625" customWidth="1"/>
    <col min="6409" max="6409" width="12.28515625" customWidth="1"/>
    <col min="6658" max="6658" width="12.140625" customWidth="1"/>
    <col min="6659" max="6659" width="9.28515625" bestFit="1" customWidth="1"/>
    <col min="6660" max="6660" width="10.7109375" customWidth="1"/>
    <col min="6661" max="6661" width="12" bestFit="1" customWidth="1"/>
    <col min="6662" max="6662" width="10.7109375" bestFit="1" customWidth="1"/>
    <col min="6663" max="6663" width="13.140625" bestFit="1" customWidth="1"/>
    <col min="6664" max="6664" width="13.28515625" customWidth="1"/>
    <col min="6665" max="6665" width="12.28515625" customWidth="1"/>
    <col min="6914" max="6914" width="12.140625" customWidth="1"/>
    <col min="6915" max="6915" width="9.28515625" bestFit="1" customWidth="1"/>
    <col min="6916" max="6916" width="10.7109375" customWidth="1"/>
    <col min="6917" max="6917" width="12" bestFit="1" customWidth="1"/>
    <col min="6918" max="6918" width="10.7109375" bestFit="1" customWidth="1"/>
    <col min="6919" max="6919" width="13.140625" bestFit="1" customWidth="1"/>
    <col min="6920" max="6920" width="13.28515625" customWidth="1"/>
    <col min="6921" max="6921" width="12.28515625" customWidth="1"/>
    <col min="7170" max="7170" width="12.140625" customWidth="1"/>
    <col min="7171" max="7171" width="9.28515625" bestFit="1" customWidth="1"/>
    <col min="7172" max="7172" width="10.7109375" customWidth="1"/>
    <col min="7173" max="7173" width="12" bestFit="1" customWidth="1"/>
    <col min="7174" max="7174" width="10.7109375" bestFit="1" customWidth="1"/>
    <col min="7175" max="7175" width="13.140625" bestFit="1" customWidth="1"/>
    <col min="7176" max="7176" width="13.28515625" customWidth="1"/>
    <col min="7177" max="7177" width="12.28515625" customWidth="1"/>
    <col min="7426" max="7426" width="12.140625" customWidth="1"/>
    <col min="7427" max="7427" width="9.28515625" bestFit="1" customWidth="1"/>
    <col min="7428" max="7428" width="10.7109375" customWidth="1"/>
    <col min="7429" max="7429" width="12" bestFit="1" customWidth="1"/>
    <col min="7430" max="7430" width="10.7109375" bestFit="1" customWidth="1"/>
    <col min="7431" max="7431" width="13.140625" bestFit="1" customWidth="1"/>
    <col min="7432" max="7432" width="13.28515625" customWidth="1"/>
    <col min="7433" max="7433" width="12.28515625" customWidth="1"/>
    <col min="7682" max="7682" width="12.140625" customWidth="1"/>
    <col min="7683" max="7683" width="9.28515625" bestFit="1" customWidth="1"/>
    <col min="7684" max="7684" width="10.7109375" customWidth="1"/>
    <col min="7685" max="7685" width="12" bestFit="1" customWidth="1"/>
    <col min="7686" max="7686" width="10.7109375" bestFit="1" customWidth="1"/>
    <col min="7687" max="7687" width="13.140625" bestFit="1" customWidth="1"/>
    <col min="7688" max="7688" width="13.28515625" customWidth="1"/>
    <col min="7689" max="7689" width="12.28515625" customWidth="1"/>
    <col min="7938" max="7938" width="12.140625" customWidth="1"/>
    <col min="7939" max="7939" width="9.28515625" bestFit="1" customWidth="1"/>
    <col min="7940" max="7940" width="10.7109375" customWidth="1"/>
    <col min="7941" max="7941" width="12" bestFit="1" customWidth="1"/>
    <col min="7942" max="7942" width="10.7109375" bestFit="1" customWidth="1"/>
    <col min="7943" max="7943" width="13.140625" bestFit="1" customWidth="1"/>
    <col min="7944" max="7944" width="13.28515625" customWidth="1"/>
    <col min="7945" max="7945" width="12.28515625" customWidth="1"/>
    <col min="8194" max="8194" width="12.140625" customWidth="1"/>
    <col min="8195" max="8195" width="9.28515625" bestFit="1" customWidth="1"/>
    <col min="8196" max="8196" width="10.7109375" customWidth="1"/>
    <col min="8197" max="8197" width="12" bestFit="1" customWidth="1"/>
    <col min="8198" max="8198" width="10.7109375" bestFit="1" customWidth="1"/>
    <col min="8199" max="8199" width="13.140625" bestFit="1" customWidth="1"/>
    <col min="8200" max="8200" width="13.28515625" customWidth="1"/>
    <col min="8201" max="8201" width="12.28515625" customWidth="1"/>
    <col min="8450" max="8450" width="12.140625" customWidth="1"/>
    <col min="8451" max="8451" width="9.28515625" bestFit="1" customWidth="1"/>
    <col min="8452" max="8452" width="10.7109375" customWidth="1"/>
    <col min="8453" max="8453" width="12" bestFit="1" customWidth="1"/>
    <col min="8454" max="8454" width="10.7109375" bestFit="1" customWidth="1"/>
    <col min="8455" max="8455" width="13.140625" bestFit="1" customWidth="1"/>
    <col min="8456" max="8456" width="13.28515625" customWidth="1"/>
    <col min="8457" max="8457" width="12.28515625" customWidth="1"/>
    <col min="8706" max="8706" width="12.140625" customWidth="1"/>
    <col min="8707" max="8707" width="9.28515625" bestFit="1" customWidth="1"/>
    <col min="8708" max="8708" width="10.7109375" customWidth="1"/>
    <col min="8709" max="8709" width="12" bestFit="1" customWidth="1"/>
    <col min="8710" max="8710" width="10.7109375" bestFit="1" customWidth="1"/>
    <col min="8711" max="8711" width="13.140625" bestFit="1" customWidth="1"/>
    <col min="8712" max="8712" width="13.28515625" customWidth="1"/>
    <col min="8713" max="8713" width="12.28515625" customWidth="1"/>
    <col min="8962" max="8962" width="12.140625" customWidth="1"/>
    <col min="8963" max="8963" width="9.28515625" bestFit="1" customWidth="1"/>
    <col min="8964" max="8964" width="10.7109375" customWidth="1"/>
    <col min="8965" max="8965" width="12" bestFit="1" customWidth="1"/>
    <col min="8966" max="8966" width="10.7109375" bestFit="1" customWidth="1"/>
    <col min="8967" max="8967" width="13.140625" bestFit="1" customWidth="1"/>
    <col min="8968" max="8968" width="13.28515625" customWidth="1"/>
    <col min="8969" max="8969" width="12.28515625" customWidth="1"/>
    <col min="9218" max="9218" width="12.140625" customWidth="1"/>
    <col min="9219" max="9219" width="9.28515625" bestFit="1" customWidth="1"/>
    <col min="9220" max="9220" width="10.7109375" customWidth="1"/>
    <col min="9221" max="9221" width="12" bestFit="1" customWidth="1"/>
    <col min="9222" max="9222" width="10.7109375" bestFit="1" customWidth="1"/>
    <col min="9223" max="9223" width="13.140625" bestFit="1" customWidth="1"/>
    <col min="9224" max="9224" width="13.28515625" customWidth="1"/>
    <col min="9225" max="9225" width="12.28515625" customWidth="1"/>
    <col min="9474" max="9474" width="12.140625" customWidth="1"/>
    <col min="9475" max="9475" width="9.28515625" bestFit="1" customWidth="1"/>
    <col min="9476" max="9476" width="10.7109375" customWidth="1"/>
    <col min="9477" max="9477" width="12" bestFit="1" customWidth="1"/>
    <col min="9478" max="9478" width="10.7109375" bestFit="1" customWidth="1"/>
    <col min="9479" max="9479" width="13.140625" bestFit="1" customWidth="1"/>
    <col min="9480" max="9480" width="13.28515625" customWidth="1"/>
    <col min="9481" max="9481" width="12.28515625" customWidth="1"/>
    <col min="9730" max="9730" width="12.140625" customWidth="1"/>
    <col min="9731" max="9731" width="9.28515625" bestFit="1" customWidth="1"/>
    <col min="9732" max="9732" width="10.7109375" customWidth="1"/>
    <col min="9733" max="9733" width="12" bestFit="1" customWidth="1"/>
    <col min="9734" max="9734" width="10.7109375" bestFit="1" customWidth="1"/>
    <col min="9735" max="9735" width="13.140625" bestFit="1" customWidth="1"/>
    <col min="9736" max="9736" width="13.28515625" customWidth="1"/>
    <col min="9737" max="9737" width="12.28515625" customWidth="1"/>
    <col min="9986" max="9986" width="12.140625" customWidth="1"/>
    <col min="9987" max="9987" width="9.28515625" bestFit="1" customWidth="1"/>
    <col min="9988" max="9988" width="10.7109375" customWidth="1"/>
    <col min="9989" max="9989" width="12" bestFit="1" customWidth="1"/>
    <col min="9990" max="9990" width="10.7109375" bestFit="1" customWidth="1"/>
    <col min="9991" max="9991" width="13.140625" bestFit="1" customWidth="1"/>
    <col min="9992" max="9992" width="13.28515625" customWidth="1"/>
    <col min="9993" max="9993" width="12.28515625" customWidth="1"/>
    <col min="10242" max="10242" width="12.140625" customWidth="1"/>
    <col min="10243" max="10243" width="9.28515625" bestFit="1" customWidth="1"/>
    <col min="10244" max="10244" width="10.7109375" customWidth="1"/>
    <col min="10245" max="10245" width="12" bestFit="1" customWidth="1"/>
    <col min="10246" max="10246" width="10.7109375" bestFit="1" customWidth="1"/>
    <col min="10247" max="10247" width="13.140625" bestFit="1" customWidth="1"/>
    <col min="10248" max="10248" width="13.28515625" customWidth="1"/>
    <col min="10249" max="10249" width="12.28515625" customWidth="1"/>
    <col min="10498" max="10498" width="12.140625" customWidth="1"/>
    <col min="10499" max="10499" width="9.28515625" bestFit="1" customWidth="1"/>
    <col min="10500" max="10500" width="10.7109375" customWidth="1"/>
    <col min="10501" max="10501" width="12" bestFit="1" customWidth="1"/>
    <col min="10502" max="10502" width="10.7109375" bestFit="1" customWidth="1"/>
    <col min="10503" max="10503" width="13.140625" bestFit="1" customWidth="1"/>
    <col min="10504" max="10504" width="13.28515625" customWidth="1"/>
    <col min="10505" max="10505" width="12.28515625" customWidth="1"/>
    <col min="10754" max="10754" width="12.140625" customWidth="1"/>
    <col min="10755" max="10755" width="9.28515625" bestFit="1" customWidth="1"/>
    <col min="10756" max="10756" width="10.7109375" customWidth="1"/>
    <col min="10757" max="10757" width="12" bestFit="1" customWidth="1"/>
    <col min="10758" max="10758" width="10.7109375" bestFit="1" customWidth="1"/>
    <col min="10759" max="10759" width="13.140625" bestFit="1" customWidth="1"/>
    <col min="10760" max="10760" width="13.28515625" customWidth="1"/>
    <col min="10761" max="10761" width="12.28515625" customWidth="1"/>
    <col min="11010" max="11010" width="12.140625" customWidth="1"/>
    <col min="11011" max="11011" width="9.28515625" bestFit="1" customWidth="1"/>
    <col min="11012" max="11012" width="10.7109375" customWidth="1"/>
    <col min="11013" max="11013" width="12" bestFit="1" customWidth="1"/>
    <col min="11014" max="11014" width="10.7109375" bestFit="1" customWidth="1"/>
    <col min="11015" max="11015" width="13.140625" bestFit="1" customWidth="1"/>
    <col min="11016" max="11016" width="13.28515625" customWidth="1"/>
    <col min="11017" max="11017" width="12.28515625" customWidth="1"/>
    <col min="11266" max="11266" width="12.140625" customWidth="1"/>
    <col min="11267" max="11267" width="9.28515625" bestFit="1" customWidth="1"/>
    <col min="11268" max="11268" width="10.7109375" customWidth="1"/>
    <col min="11269" max="11269" width="12" bestFit="1" customWidth="1"/>
    <col min="11270" max="11270" width="10.7109375" bestFit="1" customWidth="1"/>
    <col min="11271" max="11271" width="13.140625" bestFit="1" customWidth="1"/>
    <col min="11272" max="11272" width="13.28515625" customWidth="1"/>
    <col min="11273" max="11273" width="12.28515625" customWidth="1"/>
    <col min="11522" max="11522" width="12.140625" customWidth="1"/>
    <col min="11523" max="11523" width="9.28515625" bestFit="1" customWidth="1"/>
    <col min="11524" max="11524" width="10.7109375" customWidth="1"/>
    <col min="11525" max="11525" width="12" bestFit="1" customWidth="1"/>
    <col min="11526" max="11526" width="10.7109375" bestFit="1" customWidth="1"/>
    <col min="11527" max="11527" width="13.140625" bestFit="1" customWidth="1"/>
    <col min="11528" max="11528" width="13.28515625" customWidth="1"/>
    <col min="11529" max="11529" width="12.28515625" customWidth="1"/>
    <col min="11778" max="11778" width="12.140625" customWidth="1"/>
    <col min="11779" max="11779" width="9.28515625" bestFit="1" customWidth="1"/>
    <col min="11780" max="11780" width="10.7109375" customWidth="1"/>
    <col min="11781" max="11781" width="12" bestFit="1" customWidth="1"/>
    <col min="11782" max="11782" width="10.7109375" bestFit="1" customWidth="1"/>
    <col min="11783" max="11783" width="13.140625" bestFit="1" customWidth="1"/>
    <col min="11784" max="11784" width="13.28515625" customWidth="1"/>
    <col min="11785" max="11785" width="12.28515625" customWidth="1"/>
    <col min="12034" max="12034" width="12.140625" customWidth="1"/>
    <col min="12035" max="12035" width="9.28515625" bestFit="1" customWidth="1"/>
    <col min="12036" max="12036" width="10.7109375" customWidth="1"/>
    <col min="12037" max="12037" width="12" bestFit="1" customWidth="1"/>
    <col min="12038" max="12038" width="10.7109375" bestFit="1" customWidth="1"/>
    <col min="12039" max="12039" width="13.140625" bestFit="1" customWidth="1"/>
    <col min="12040" max="12040" width="13.28515625" customWidth="1"/>
    <col min="12041" max="12041" width="12.28515625" customWidth="1"/>
    <col min="12290" max="12290" width="12.140625" customWidth="1"/>
    <col min="12291" max="12291" width="9.28515625" bestFit="1" customWidth="1"/>
    <col min="12292" max="12292" width="10.7109375" customWidth="1"/>
    <col min="12293" max="12293" width="12" bestFit="1" customWidth="1"/>
    <col min="12294" max="12294" width="10.7109375" bestFit="1" customWidth="1"/>
    <col min="12295" max="12295" width="13.140625" bestFit="1" customWidth="1"/>
    <col min="12296" max="12296" width="13.28515625" customWidth="1"/>
    <col min="12297" max="12297" width="12.28515625" customWidth="1"/>
    <col min="12546" max="12546" width="12.140625" customWidth="1"/>
    <col min="12547" max="12547" width="9.28515625" bestFit="1" customWidth="1"/>
    <col min="12548" max="12548" width="10.7109375" customWidth="1"/>
    <col min="12549" max="12549" width="12" bestFit="1" customWidth="1"/>
    <col min="12550" max="12550" width="10.7109375" bestFit="1" customWidth="1"/>
    <col min="12551" max="12551" width="13.140625" bestFit="1" customWidth="1"/>
    <col min="12552" max="12552" width="13.28515625" customWidth="1"/>
    <col min="12553" max="12553" width="12.28515625" customWidth="1"/>
    <col min="12802" max="12802" width="12.140625" customWidth="1"/>
    <col min="12803" max="12803" width="9.28515625" bestFit="1" customWidth="1"/>
    <col min="12804" max="12804" width="10.7109375" customWidth="1"/>
    <col min="12805" max="12805" width="12" bestFit="1" customWidth="1"/>
    <col min="12806" max="12806" width="10.7109375" bestFit="1" customWidth="1"/>
    <col min="12807" max="12807" width="13.140625" bestFit="1" customWidth="1"/>
    <col min="12808" max="12808" width="13.28515625" customWidth="1"/>
    <col min="12809" max="12809" width="12.28515625" customWidth="1"/>
    <col min="13058" max="13058" width="12.140625" customWidth="1"/>
    <col min="13059" max="13059" width="9.28515625" bestFit="1" customWidth="1"/>
    <col min="13060" max="13060" width="10.7109375" customWidth="1"/>
    <col min="13061" max="13061" width="12" bestFit="1" customWidth="1"/>
    <col min="13062" max="13062" width="10.7109375" bestFit="1" customWidth="1"/>
    <col min="13063" max="13063" width="13.140625" bestFit="1" customWidth="1"/>
    <col min="13064" max="13064" width="13.28515625" customWidth="1"/>
    <col min="13065" max="13065" width="12.28515625" customWidth="1"/>
    <col min="13314" max="13314" width="12.140625" customWidth="1"/>
    <col min="13315" max="13315" width="9.28515625" bestFit="1" customWidth="1"/>
    <col min="13316" max="13316" width="10.7109375" customWidth="1"/>
    <col min="13317" max="13317" width="12" bestFit="1" customWidth="1"/>
    <col min="13318" max="13318" width="10.7109375" bestFit="1" customWidth="1"/>
    <col min="13319" max="13319" width="13.140625" bestFit="1" customWidth="1"/>
    <col min="13320" max="13320" width="13.28515625" customWidth="1"/>
    <col min="13321" max="13321" width="12.28515625" customWidth="1"/>
    <col min="13570" max="13570" width="12.140625" customWidth="1"/>
    <col min="13571" max="13571" width="9.28515625" bestFit="1" customWidth="1"/>
    <col min="13572" max="13572" width="10.7109375" customWidth="1"/>
    <col min="13573" max="13573" width="12" bestFit="1" customWidth="1"/>
    <col min="13574" max="13574" width="10.7109375" bestFit="1" customWidth="1"/>
    <col min="13575" max="13575" width="13.140625" bestFit="1" customWidth="1"/>
    <col min="13576" max="13576" width="13.28515625" customWidth="1"/>
    <col min="13577" max="13577" width="12.28515625" customWidth="1"/>
    <col min="13826" max="13826" width="12.140625" customWidth="1"/>
    <col min="13827" max="13827" width="9.28515625" bestFit="1" customWidth="1"/>
    <col min="13828" max="13828" width="10.7109375" customWidth="1"/>
    <col min="13829" max="13829" width="12" bestFit="1" customWidth="1"/>
    <col min="13830" max="13830" width="10.7109375" bestFit="1" customWidth="1"/>
    <col min="13831" max="13831" width="13.140625" bestFit="1" customWidth="1"/>
    <col min="13832" max="13832" width="13.28515625" customWidth="1"/>
    <col min="13833" max="13833" width="12.28515625" customWidth="1"/>
    <col min="14082" max="14082" width="12.140625" customWidth="1"/>
    <col min="14083" max="14083" width="9.28515625" bestFit="1" customWidth="1"/>
    <col min="14084" max="14084" width="10.7109375" customWidth="1"/>
    <col min="14085" max="14085" width="12" bestFit="1" customWidth="1"/>
    <col min="14086" max="14086" width="10.7109375" bestFit="1" customWidth="1"/>
    <col min="14087" max="14087" width="13.140625" bestFit="1" customWidth="1"/>
    <col min="14088" max="14088" width="13.28515625" customWidth="1"/>
    <col min="14089" max="14089" width="12.28515625" customWidth="1"/>
    <col min="14338" max="14338" width="12.140625" customWidth="1"/>
    <col min="14339" max="14339" width="9.28515625" bestFit="1" customWidth="1"/>
    <col min="14340" max="14340" width="10.7109375" customWidth="1"/>
    <col min="14341" max="14341" width="12" bestFit="1" customWidth="1"/>
    <col min="14342" max="14342" width="10.7109375" bestFit="1" customWidth="1"/>
    <col min="14343" max="14343" width="13.140625" bestFit="1" customWidth="1"/>
    <col min="14344" max="14344" width="13.28515625" customWidth="1"/>
    <col min="14345" max="14345" width="12.28515625" customWidth="1"/>
    <col min="14594" max="14594" width="12.140625" customWidth="1"/>
    <col min="14595" max="14595" width="9.28515625" bestFit="1" customWidth="1"/>
    <col min="14596" max="14596" width="10.7109375" customWidth="1"/>
    <col min="14597" max="14597" width="12" bestFit="1" customWidth="1"/>
    <col min="14598" max="14598" width="10.7109375" bestFit="1" customWidth="1"/>
    <col min="14599" max="14599" width="13.140625" bestFit="1" customWidth="1"/>
    <col min="14600" max="14600" width="13.28515625" customWidth="1"/>
    <col min="14601" max="14601" width="12.28515625" customWidth="1"/>
    <col min="14850" max="14850" width="12.140625" customWidth="1"/>
    <col min="14851" max="14851" width="9.28515625" bestFit="1" customWidth="1"/>
    <col min="14852" max="14852" width="10.7109375" customWidth="1"/>
    <col min="14853" max="14853" width="12" bestFit="1" customWidth="1"/>
    <col min="14854" max="14854" width="10.7109375" bestFit="1" customWidth="1"/>
    <col min="14855" max="14855" width="13.140625" bestFit="1" customWidth="1"/>
    <col min="14856" max="14856" width="13.28515625" customWidth="1"/>
    <col min="14857" max="14857" width="12.28515625" customWidth="1"/>
    <col min="15106" max="15106" width="12.140625" customWidth="1"/>
    <col min="15107" max="15107" width="9.28515625" bestFit="1" customWidth="1"/>
    <col min="15108" max="15108" width="10.7109375" customWidth="1"/>
    <col min="15109" max="15109" width="12" bestFit="1" customWidth="1"/>
    <col min="15110" max="15110" width="10.7109375" bestFit="1" customWidth="1"/>
    <col min="15111" max="15111" width="13.140625" bestFit="1" customWidth="1"/>
    <col min="15112" max="15112" width="13.28515625" customWidth="1"/>
    <col min="15113" max="15113" width="12.28515625" customWidth="1"/>
    <col min="15362" max="15362" width="12.140625" customWidth="1"/>
    <col min="15363" max="15363" width="9.28515625" bestFit="1" customWidth="1"/>
    <col min="15364" max="15364" width="10.7109375" customWidth="1"/>
    <col min="15365" max="15365" width="12" bestFit="1" customWidth="1"/>
    <col min="15366" max="15366" width="10.7109375" bestFit="1" customWidth="1"/>
    <col min="15367" max="15367" width="13.140625" bestFit="1" customWidth="1"/>
    <col min="15368" max="15368" width="13.28515625" customWidth="1"/>
    <col min="15369" max="15369" width="12.28515625" customWidth="1"/>
    <col min="15618" max="15618" width="12.140625" customWidth="1"/>
    <col min="15619" max="15619" width="9.28515625" bestFit="1" customWidth="1"/>
    <col min="15620" max="15620" width="10.7109375" customWidth="1"/>
    <col min="15621" max="15621" width="12" bestFit="1" customWidth="1"/>
    <col min="15622" max="15622" width="10.7109375" bestFit="1" customWidth="1"/>
    <col min="15623" max="15623" width="13.140625" bestFit="1" customWidth="1"/>
    <col min="15624" max="15624" width="13.28515625" customWidth="1"/>
    <col min="15625" max="15625" width="12.28515625" customWidth="1"/>
    <col min="15874" max="15874" width="12.140625" customWidth="1"/>
    <col min="15875" max="15875" width="9.28515625" bestFit="1" customWidth="1"/>
    <col min="15876" max="15876" width="10.7109375" customWidth="1"/>
    <col min="15877" max="15877" width="12" bestFit="1" customWidth="1"/>
    <col min="15878" max="15878" width="10.7109375" bestFit="1" customWidth="1"/>
    <col min="15879" max="15879" width="13.140625" bestFit="1" customWidth="1"/>
    <col min="15880" max="15880" width="13.28515625" customWidth="1"/>
    <col min="15881" max="15881" width="12.28515625" customWidth="1"/>
    <col min="16130" max="16130" width="12.140625" customWidth="1"/>
    <col min="16131" max="16131" width="9.28515625" bestFit="1" customWidth="1"/>
    <col min="16132" max="16132" width="10.7109375" customWidth="1"/>
    <col min="16133" max="16133" width="12" bestFit="1" customWidth="1"/>
    <col min="16134" max="16134" width="10.7109375" bestFit="1" customWidth="1"/>
    <col min="16135" max="16135" width="13.140625" bestFit="1" customWidth="1"/>
    <col min="16136" max="16136" width="13.28515625" customWidth="1"/>
    <col min="16137" max="16137" width="12.28515625" customWidth="1"/>
  </cols>
  <sheetData>
    <row r="1" spans="1:19">
      <c r="A1" s="3"/>
      <c r="B1" s="91"/>
      <c r="C1" s="91"/>
      <c r="D1" s="91"/>
      <c r="E1" s="91"/>
      <c r="F1" s="91"/>
      <c r="G1" s="91"/>
      <c r="H1" s="91"/>
      <c r="I1" s="91"/>
    </row>
    <row r="2" spans="1:19">
      <c r="A2" s="3"/>
      <c r="B2" s="32"/>
      <c r="C2" s="32"/>
      <c r="D2" s="32"/>
      <c r="E2" s="32"/>
      <c r="F2" s="32"/>
      <c r="G2" s="32"/>
      <c r="H2" s="32"/>
      <c r="I2" s="32"/>
    </row>
    <row r="3" spans="1:19" ht="38.25" customHeight="1">
      <c r="A3" s="3"/>
      <c r="B3" s="95" t="s">
        <v>26</v>
      </c>
      <c r="C3" s="95"/>
      <c r="D3" s="96" t="s">
        <v>33</v>
      </c>
      <c r="E3" s="96"/>
      <c r="F3" s="96"/>
      <c r="G3" s="96"/>
      <c r="H3" s="96"/>
      <c r="I3" s="96"/>
      <c r="O3" s="1"/>
      <c r="P3" s="1"/>
      <c r="Q3" s="1"/>
      <c r="R3" s="1"/>
      <c r="S3" s="1"/>
    </row>
    <row r="4" spans="1:19" ht="63.75">
      <c r="A4" s="3"/>
      <c r="B4" s="6" t="s">
        <v>0</v>
      </c>
      <c r="C4" s="6" t="s">
        <v>1</v>
      </c>
      <c r="D4" s="6" t="s">
        <v>36</v>
      </c>
      <c r="E4" s="6" t="s">
        <v>35</v>
      </c>
      <c r="F4" s="6" t="s">
        <v>39</v>
      </c>
      <c r="G4" s="6" t="s">
        <v>2</v>
      </c>
      <c r="H4" s="6" t="s">
        <v>3</v>
      </c>
      <c r="I4" s="6" t="s">
        <v>4</v>
      </c>
    </row>
    <row r="5" spans="1:19">
      <c r="A5" s="3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spans="1:19" s="2" customFormat="1">
      <c r="A6" s="8"/>
      <c r="B6" s="9">
        <f>I14+I12</f>
        <v>95500</v>
      </c>
      <c r="C6" s="9">
        <f>I19</f>
        <v>94061.8</v>
      </c>
      <c r="D6" s="9">
        <f>C6*112%</f>
        <v>105349.21600000001</v>
      </c>
      <c r="E6" s="9">
        <f>C6*169%</f>
        <v>158964.44200000001</v>
      </c>
      <c r="F6" s="9">
        <f>C6*355%</f>
        <v>333919.39</v>
      </c>
      <c r="G6" s="9">
        <f>B6+D6+E6+F6</f>
        <v>693733.04800000007</v>
      </c>
      <c r="H6" s="9">
        <f>G6*10%</f>
        <v>69373.304800000013</v>
      </c>
      <c r="I6" s="9">
        <f>H6+G6</f>
        <v>763106.35280000011</v>
      </c>
    </row>
    <row r="7" spans="1:19" s="2" customFormat="1">
      <c r="A7" s="8"/>
      <c r="B7" s="10" t="s">
        <v>23</v>
      </c>
      <c r="C7" s="9"/>
      <c r="D7" s="10"/>
      <c r="E7" s="11"/>
      <c r="F7" s="11"/>
      <c r="G7" s="11"/>
      <c r="H7" s="12">
        <v>1</v>
      </c>
      <c r="I7" s="13">
        <f>I6</f>
        <v>763106.35280000011</v>
      </c>
    </row>
    <row r="8" spans="1:19" s="2" customFormat="1">
      <c r="A8" s="8"/>
      <c r="B8" s="10" t="s">
        <v>24</v>
      </c>
      <c r="C8" s="9"/>
      <c r="D8" s="10"/>
      <c r="E8" s="11"/>
      <c r="F8" s="11"/>
      <c r="G8" s="11"/>
      <c r="H8" s="12"/>
      <c r="I8" s="13">
        <f>I7*15%</f>
        <v>114465.95292000001</v>
      </c>
    </row>
    <row r="9" spans="1:19" s="2" customFormat="1" ht="25.5">
      <c r="A9" s="8"/>
      <c r="B9" s="10" t="s">
        <v>25</v>
      </c>
      <c r="C9" s="9"/>
      <c r="D9" s="10"/>
      <c r="E9" s="11"/>
      <c r="F9" s="11"/>
      <c r="G9" s="11"/>
      <c r="H9" s="12"/>
      <c r="I9" s="14">
        <f>I7+I8</f>
        <v>877572.30572000006</v>
      </c>
    </row>
    <row r="10" spans="1:19">
      <c r="A10" s="3"/>
      <c r="B10" s="15"/>
      <c r="C10" s="16"/>
      <c r="D10" s="15"/>
      <c r="E10" s="17"/>
      <c r="F10" s="17"/>
      <c r="G10" s="17"/>
      <c r="H10" s="18"/>
      <c r="I10" s="16"/>
    </row>
    <row r="11" spans="1:19" s="2" customFormat="1" ht="15" customHeight="1">
      <c r="A11" s="8"/>
      <c r="B11" s="26" t="s">
        <v>5</v>
      </c>
      <c r="C11" s="97" t="s">
        <v>6</v>
      </c>
      <c r="D11" s="97"/>
      <c r="E11" s="97"/>
      <c r="F11" s="26" t="s">
        <v>7</v>
      </c>
      <c r="G11" s="26" t="s">
        <v>8</v>
      </c>
      <c r="H11" s="26" t="s">
        <v>9</v>
      </c>
      <c r="I11" s="26" t="s">
        <v>10</v>
      </c>
    </row>
    <row r="12" spans="1:19">
      <c r="A12" s="3"/>
      <c r="B12" s="19"/>
      <c r="C12" s="113" t="s">
        <v>38</v>
      </c>
      <c r="D12" s="114"/>
      <c r="E12" s="115"/>
      <c r="F12" s="31" t="s">
        <v>20</v>
      </c>
      <c r="G12" s="31">
        <v>0.7</v>
      </c>
      <c r="H12" s="31">
        <v>40000</v>
      </c>
      <c r="I12" s="31">
        <f>H12*G12</f>
        <v>28000</v>
      </c>
    </row>
    <row r="13" spans="1:19" s="2" customFormat="1" ht="25.5">
      <c r="A13" s="8"/>
      <c r="B13" s="30"/>
      <c r="C13" s="101" t="s">
        <v>15</v>
      </c>
      <c r="D13" s="102"/>
      <c r="E13" s="103"/>
      <c r="F13" s="6" t="s">
        <v>16</v>
      </c>
      <c r="G13" s="6" t="s">
        <v>17</v>
      </c>
      <c r="H13" s="6" t="s">
        <v>18</v>
      </c>
      <c r="I13" s="6" t="s">
        <v>19</v>
      </c>
    </row>
    <row r="14" spans="1:19" s="2" customFormat="1" ht="15.75" customHeight="1">
      <c r="A14" s="8"/>
      <c r="B14" s="30"/>
      <c r="C14" s="104" t="s">
        <v>21</v>
      </c>
      <c r="D14" s="105"/>
      <c r="E14" s="106"/>
      <c r="F14" s="20">
        <v>450</v>
      </c>
      <c r="G14" s="20">
        <v>30</v>
      </c>
      <c r="H14" s="20">
        <f>F14*G14</f>
        <v>13500</v>
      </c>
      <c r="I14" s="20">
        <f>G18*H14</f>
        <v>67500</v>
      </c>
    </row>
    <row r="15" spans="1:19">
      <c r="A15" s="3"/>
      <c r="B15" s="19"/>
      <c r="C15" s="107"/>
      <c r="D15" s="108"/>
      <c r="E15" s="109"/>
      <c r="F15" s="16"/>
      <c r="G15" s="16"/>
      <c r="H15" s="31"/>
      <c r="I15" s="15"/>
    </row>
    <row r="16" spans="1:19">
      <c r="A16" s="3"/>
      <c r="B16" s="19"/>
      <c r="C16" s="27"/>
      <c r="D16" s="28"/>
      <c r="E16" s="29"/>
      <c r="F16" s="31"/>
      <c r="G16" s="31"/>
      <c r="H16" s="31"/>
      <c r="I16" s="15"/>
    </row>
    <row r="17" spans="1:9" s="2" customFormat="1">
      <c r="A17" s="8"/>
      <c r="B17" s="110" t="s">
        <v>11</v>
      </c>
      <c r="C17" s="112" t="s">
        <v>12</v>
      </c>
      <c r="D17" s="112"/>
      <c r="E17" s="112"/>
      <c r="F17" s="21" t="s">
        <v>13</v>
      </c>
      <c r="G17" s="31">
        <v>0</v>
      </c>
      <c r="H17" s="22">
        <v>18812.36</v>
      </c>
      <c r="I17" s="20">
        <f>H17*G17</f>
        <v>0</v>
      </c>
    </row>
    <row r="18" spans="1:9" s="2" customFormat="1">
      <c r="A18" s="8"/>
      <c r="B18" s="111"/>
      <c r="C18" s="112" t="s">
        <v>14</v>
      </c>
      <c r="D18" s="112"/>
      <c r="E18" s="112"/>
      <c r="F18" s="21" t="s">
        <v>13</v>
      </c>
      <c r="G18" s="23">
        <v>5</v>
      </c>
      <c r="H18" s="22">
        <v>18812.36</v>
      </c>
      <c r="I18" s="20">
        <f>G18*H18</f>
        <v>94061.8</v>
      </c>
    </row>
    <row r="19" spans="1:9">
      <c r="A19" s="3"/>
      <c r="B19" s="92" t="s">
        <v>34</v>
      </c>
      <c r="C19" s="93"/>
      <c r="D19" s="93"/>
      <c r="E19" s="94"/>
      <c r="F19" s="24"/>
      <c r="G19" s="24"/>
      <c r="H19" s="24"/>
      <c r="I19" s="9">
        <f>SUM(I18)</f>
        <v>94061.8</v>
      </c>
    </row>
    <row r="20" spans="1:9">
      <c r="A20" s="3"/>
      <c r="B20" s="25"/>
      <c r="C20" s="25"/>
      <c r="D20" s="25"/>
      <c r="E20" s="25"/>
      <c r="F20" s="25"/>
      <c r="G20" s="25"/>
      <c r="H20" s="25"/>
      <c r="I20" s="25"/>
    </row>
    <row r="21" spans="1:9">
      <c r="B21" s="134" t="s">
        <v>26</v>
      </c>
      <c r="C21" s="134"/>
      <c r="D21" s="135" t="s">
        <v>40</v>
      </c>
      <c r="E21" s="135"/>
      <c r="F21" s="135"/>
      <c r="G21" s="135"/>
      <c r="H21" s="135"/>
      <c r="I21" s="135"/>
    </row>
    <row r="22" spans="1:9" ht="51">
      <c r="B22" s="51" t="s">
        <v>0</v>
      </c>
      <c r="C22" s="51" t="s">
        <v>1</v>
      </c>
      <c r="D22" s="51" t="s">
        <v>41</v>
      </c>
      <c r="E22" s="51" t="s">
        <v>35</v>
      </c>
      <c r="F22" s="51" t="s">
        <v>39</v>
      </c>
      <c r="G22" s="51" t="s">
        <v>2</v>
      </c>
      <c r="H22" s="51" t="s">
        <v>3</v>
      </c>
      <c r="I22" s="51" t="s">
        <v>4</v>
      </c>
    </row>
    <row r="23" spans="1:9">
      <c r="B23" s="52">
        <v>1</v>
      </c>
      <c r="C23" s="52">
        <v>2</v>
      </c>
      <c r="D23" s="52">
        <v>3</v>
      </c>
      <c r="E23" s="52">
        <v>4</v>
      </c>
      <c r="F23" s="52">
        <v>5</v>
      </c>
      <c r="G23" s="52">
        <v>6</v>
      </c>
      <c r="H23" s="52">
        <v>7</v>
      </c>
      <c r="I23" s="52">
        <v>8</v>
      </c>
    </row>
    <row r="24" spans="1:9">
      <c r="B24" s="53">
        <f>I35+I32</f>
        <v>301000</v>
      </c>
      <c r="C24" s="53">
        <f>I40</f>
        <v>300997.76000000001</v>
      </c>
      <c r="D24" s="53">
        <f>C24*112%</f>
        <v>337117.49120000005</v>
      </c>
      <c r="E24" s="53">
        <f>C24*169%</f>
        <v>508686.2144</v>
      </c>
      <c r="F24" s="53">
        <f>C24*355%</f>
        <v>1068542.048</v>
      </c>
      <c r="G24" s="53">
        <f>B24+D24+E24+F24</f>
        <v>2215345.7535999999</v>
      </c>
      <c r="H24" s="53">
        <f>G24*10%</f>
        <v>221534.57536000002</v>
      </c>
      <c r="I24" s="53">
        <f>H24+G24</f>
        <v>2436880.3289600001</v>
      </c>
    </row>
    <row r="25" spans="1:9">
      <c r="B25" s="54" t="s">
        <v>23</v>
      </c>
      <c r="C25" s="53"/>
      <c r="D25" s="54"/>
      <c r="E25" s="55"/>
      <c r="F25" s="55"/>
      <c r="G25" s="55"/>
      <c r="H25" s="56">
        <v>1</v>
      </c>
      <c r="I25" s="57">
        <f>I24</f>
        <v>2436880.3289600001</v>
      </c>
    </row>
    <row r="26" spans="1:9">
      <c r="B26" s="54" t="s">
        <v>24</v>
      </c>
      <c r="C26" s="53"/>
      <c r="D26" s="54"/>
      <c r="E26" s="55"/>
      <c r="F26" s="55"/>
      <c r="G26" s="55"/>
      <c r="H26" s="56"/>
      <c r="I26" s="57">
        <f>I25*15%</f>
        <v>365532.049344</v>
      </c>
    </row>
    <row r="27" spans="1:9" ht="25.5">
      <c r="B27" s="54" t="s">
        <v>25</v>
      </c>
      <c r="C27" s="53"/>
      <c r="D27" s="54"/>
      <c r="E27" s="55"/>
      <c r="F27" s="55"/>
      <c r="G27" s="55"/>
      <c r="H27" s="56"/>
      <c r="I27" s="58">
        <f>I25+I26</f>
        <v>2802412.378304</v>
      </c>
    </row>
    <row r="28" spans="1:9">
      <c r="B28" s="59"/>
      <c r="C28" s="60"/>
      <c r="D28" s="59"/>
      <c r="E28" s="61"/>
      <c r="F28" s="61"/>
      <c r="G28" s="61"/>
      <c r="H28" s="62"/>
      <c r="I28" s="60"/>
    </row>
    <row r="29" spans="1:9">
      <c r="B29" s="63" t="s">
        <v>5</v>
      </c>
      <c r="C29" s="143" t="s">
        <v>6</v>
      </c>
      <c r="D29" s="143"/>
      <c r="E29" s="143"/>
      <c r="F29" s="63" t="s">
        <v>7</v>
      </c>
      <c r="G29" s="63" t="s">
        <v>8</v>
      </c>
      <c r="H29" s="63" t="s">
        <v>9</v>
      </c>
      <c r="I29" s="63" t="s">
        <v>10</v>
      </c>
    </row>
    <row r="30" spans="1:9">
      <c r="B30" s="65"/>
      <c r="C30" s="119" t="s">
        <v>42</v>
      </c>
      <c r="D30" s="120"/>
      <c r="E30" s="121"/>
      <c r="F30" s="54" t="s">
        <v>43</v>
      </c>
      <c r="G30" s="54">
        <v>0</v>
      </c>
      <c r="H30" s="54">
        <v>10000</v>
      </c>
      <c r="I30" s="54">
        <f>G30*H30</f>
        <v>0</v>
      </c>
    </row>
    <row r="31" spans="1:9">
      <c r="B31" s="65"/>
      <c r="C31" s="119" t="s">
        <v>44</v>
      </c>
      <c r="D31" s="120"/>
      <c r="E31" s="121"/>
      <c r="F31" s="54" t="s">
        <v>20</v>
      </c>
      <c r="G31" s="54">
        <v>5</v>
      </c>
      <c r="H31" s="54">
        <v>17000</v>
      </c>
      <c r="I31" s="54">
        <f>G31*H31</f>
        <v>85000</v>
      </c>
    </row>
    <row r="32" spans="1:9">
      <c r="B32" s="69"/>
      <c r="C32" s="119" t="s">
        <v>34</v>
      </c>
      <c r="D32" s="120"/>
      <c r="E32" s="121"/>
      <c r="F32" s="54"/>
      <c r="G32" s="54"/>
      <c r="H32" s="54"/>
      <c r="I32" s="54">
        <f>SUM(I30:I31)</f>
        <v>85000</v>
      </c>
    </row>
    <row r="33" spans="2:9">
      <c r="B33" s="119"/>
      <c r="C33" s="120"/>
      <c r="D33" s="120"/>
      <c r="E33" s="120"/>
      <c r="F33" s="120"/>
      <c r="G33" s="120"/>
      <c r="H33" s="120"/>
      <c r="I33" s="121"/>
    </row>
    <row r="34" spans="2:9" ht="25.5">
      <c r="B34" s="70"/>
      <c r="C34" s="140" t="s">
        <v>15</v>
      </c>
      <c r="D34" s="141"/>
      <c r="E34" s="142"/>
      <c r="F34" s="71" t="s">
        <v>16</v>
      </c>
      <c r="G34" s="71" t="s">
        <v>17</v>
      </c>
      <c r="H34" s="71" t="s">
        <v>18</v>
      </c>
      <c r="I34" s="63" t="s">
        <v>19</v>
      </c>
    </row>
    <row r="35" spans="2:9">
      <c r="B35" s="69"/>
      <c r="C35" s="125" t="s">
        <v>21</v>
      </c>
      <c r="D35" s="126"/>
      <c r="E35" s="127"/>
      <c r="F35" s="53">
        <v>450</v>
      </c>
      <c r="G35" s="53">
        <v>30</v>
      </c>
      <c r="H35" s="53">
        <f>F35*G35</f>
        <v>13500</v>
      </c>
      <c r="I35" s="53">
        <f>G39*(H35+G38)</f>
        <v>216000</v>
      </c>
    </row>
    <row r="36" spans="2:9">
      <c r="B36" s="69"/>
      <c r="C36" s="128"/>
      <c r="D36" s="129"/>
      <c r="E36" s="130"/>
      <c r="F36" s="53"/>
      <c r="G36" s="53"/>
      <c r="H36" s="54"/>
      <c r="I36" s="54"/>
    </row>
    <row r="37" spans="2:9">
      <c r="B37" s="69"/>
      <c r="C37" s="119"/>
      <c r="D37" s="120"/>
      <c r="E37" s="121"/>
      <c r="F37" s="54"/>
      <c r="G37" s="54"/>
      <c r="H37" s="54"/>
      <c r="I37" s="54"/>
    </row>
    <row r="38" spans="2:9">
      <c r="B38" s="131" t="s">
        <v>11</v>
      </c>
      <c r="C38" s="133" t="s">
        <v>12</v>
      </c>
      <c r="D38" s="133"/>
      <c r="E38" s="133"/>
      <c r="F38" s="56" t="s">
        <v>13</v>
      </c>
      <c r="G38" s="74">
        <v>0</v>
      </c>
      <c r="H38" s="57">
        <v>18812.36</v>
      </c>
      <c r="I38" s="53">
        <f>H38*G38</f>
        <v>0</v>
      </c>
    </row>
    <row r="39" spans="2:9">
      <c r="B39" s="132"/>
      <c r="C39" s="133" t="s">
        <v>14</v>
      </c>
      <c r="D39" s="133"/>
      <c r="E39" s="133"/>
      <c r="F39" s="56" t="s">
        <v>13</v>
      </c>
      <c r="G39" s="75">
        <v>16</v>
      </c>
      <c r="H39" s="57">
        <v>18812.36</v>
      </c>
      <c r="I39" s="53">
        <f>G39*H39</f>
        <v>300997.76000000001</v>
      </c>
    </row>
    <row r="40" spans="2:9">
      <c r="B40" s="116" t="s">
        <v>34</v>
      </c>
      <c r="C40" s="117"/>
      <c r="D40" s="117"/>
      <c r="E40" s="118"/>
      <c r="F40" s="76"/>
      <c r="G40" s="76"/>
      <c r="H40" s="76"/>
      <c r="I40" s="77">
        <f>SUM(I39)</f>
        <v>300997.76000000001</v>
      </c>
    </row>
    <row r="42" spans="2:9">
      <c r="B42" s="134" t="s">
        <v>26</v>
      </c>
      <c r="C42" s="134"/>
      <c r="D42" s="135" t="s">
        <v>32</v>
      </c>
      <c r="E42" s="135"/>
      <c r="F42" s="135"/>
      <c r="G42" s="135"/>
      <c r="H42" s="135"/>
      <c r="I42" s="135"/>
    </row>
    <row r="43" spans="2:9" ht="63.75">
      <c r="B43" s="51" t="s">
        <v>0</v>
      </c>
      <c r="C43" s="51" t="s">
        <v>1</v>
      </c>
      <c r="D43" s="51" t="s">
        <v>36</v>
      </c>
      <c r="E43" s="51" t="s">
        <v>35</v>
      </c>
      <c r="F43" s="51" t="s">
        <v>39</v>
      </c>
      <c r="G43" s="51" t="s">
        <v>2</v>
      </c>
      <c r="H43" s="51" t="s">
        <v>3</v>
      </c>
      <c r="I43" s="51" t="s">
        <v>4</v>
      </c>
    </row>
    <row r="44" spans="2:9">
      <c r="B44" s="52">
        <v>1</v>
      </c>
      <c r="C44" s="52">
        <v>2</v>
      </c>
      <c r="D44" s="52">
        <v>3</v>
      </c>
      <c r="E44" s="52">
        <v>4</v>
      </c>
      <c r="F44" s="52">
        <v>5</v>
      </c>
      <c r="G44" s="52">
        <v>6</v>
      </c>
      <c r="H44" s="52">
        <v>7</v>
      </c>
      <c r="I44" s="52">
        <v>8</v>
      </c>
    </row>
    <row r="45" spans="2:9">
      <c r="B45" s="77">
        <f>I54+I51</f>
        <v>29700</v>
      </c>
      <c r="C45" s="77">
        <f>I59</f>
        <v>56437.08</v>
      </c>
      <c r="D45" s="77">
        <f>C45*112%</f>
        <v>63209.529600000009</v>
      </c>
      <c r="E45" s="77">
        <f>C45*169%</f>
        <v>95378.665200000003</v>
      </c>
      <c r="F45" s="77">
        <f>C45*355%</f>
        <v>200351.63399999999</v>
      </c>
      <c r="G45" s="77">
        <f>B45+D45+E45+F45</f>
        <v>388639.82880000002</v>
      </c>
      <c r="H45" s="77">
        <f>G45*10%</f>
        <v>38863.982880000003</v>
      </c>
      <c r="I45" s="77">
        <f>H45+G45</f>
        <v>427503.81168000004</v>
      </c>
    </row>
    <row r="46" spans="2:9">
      <c r="B46" s="78" t="s">
        <v>23</v>
      </c>
      <c r="C46" s="77"/>
      <c r="D46" s="78"/>
      <c r="E46" s="79"/>
      <c r="F46" s="79"/>
      <c r="G46" s="79"/>
      <c r="H46" s="80">
        <v>1</v>
      </c>
      <c r="I46" s="81">
        <f>I45</f>
        <v>427503.81168000004</v>
      </c>
    </row>
    <row r="47" spans="2:9">
      <c r="B47" s="78" t="s">
        <v>24</v>
      </c>
      <c r="C47" s="77"/>
      <c r="D47" s="78"/>
      <c r="E47" s="79"/>
      <c r="F47" s="79"/>
      <c r="G47" s="79"/>
      <c r="H47" s="80"/>
      <c r="I47" s="81">
        <f>I46*15%</f>
        <v>64125.571752000003</v>
      </c>
    </row>
    <row r="48" spans="2:9" ht="25.5">
      <c r="B48" s="78" t="s">
        <v>25</v>
      </c>
      <c r="C48" s="77"/>
      <c r="D48" s="78"/>
      <c r="E48" s="79"/>
      <c r="F48" s="79"/>
      <c r="G48" s="79"/>
      <c r="H48" s="80"/>
      <c r="I48" s="82">
        <f>I46+I47</f>
        <v>491629.38343200006</v>
      </c>
    </row>
    <row r="49" spans="2:9">
      <c r="B49" s="59"/>
      <c r="C49" s="60"/>
      <c r="D49" s="59"/>
      <c r="E49" s="61"/>
      <c r="F49" s="61"/>
      <c r="G49" s="61"/>
      <c r="H49" s="83"/>
      <c r="I49" s="60"/>
    </row>
    <row r="50" spans="2:9">
      <c r="B50" s="71" t="s">
        <v>5</v>
      </c>
      <c r="C50" s="136" t="s">
        <v>6</v>
      </c>
      <c r="D50" s="136"/>
      <c r="E50" s="136"/>
      <c r="F50" s="71" t="s">
        <v>7</v>
      </c>
      <c r="G50" s="71" t="s">
        <v>8</v>
      </c>
      <c r="H50" s="71" t="s">
        <v>9</v>
      </c>
      <c r="I50" s="71" t="s">
        <v>10</v>
      </c>
    </row>
    <row r="51" spans="2:9">
      <c r="B51" s="70"/>
      <c r="C51" s="137"/>
      <c r="D51" s="138"/>
      <c r="E51" s="139"/>
      <c r="F51" s="54"/>
      <c r="G51" s="54"/>
      <c r="H51" s="54"/>
      <c r="I51" s="54"/>
    </row>
    <row r="52" spans="2:9">
      <c r="B52" s="119"/>
      <c r="C52" s="120"/>
      <c r="D52" s="120"/>
      <c r="E52" s="120"/>
      <c r="F52" s="120"/>
      <c r="G52" s="120"/>
      <c r="H52" s="120"/>
      <c r="I52" s="121"/>
    </row>
    <row r="53" spans="2:9" ht="25.5">
      <c r="B53" s="69"/>
      <c r="C53" s="122" t="s">
        <v>15</v>
      </c>
      <c r="D53" s="123"/>
      <c r="E53" s="124"/>
      <c r="F53" s="51" t="s">
        <v>16</v>
      </c>
      <c r="G53" s="51" t="s">
        <v>17</v>
      </c>
      <c r="H53" s="51" t="s">
        <v>18</v>
      </c>
      <c r="I53" s="51" t="s">
        <v>19</v>
      </c>
    </row>
    <row r="54" spans="2:9">
      <c r="B54" s="69"/>
      <c r="C54" s="125" t="s">
        <v>21</v>
      </c>
      <c r="D54" s="126"/>
      <c r="E54" s="127"/>
      <c r="F54" s="53">
        <v>450</v>
      </c>
      <c r="G54" s="53">
        <v>22</v>
      </c>
      <c r="H54" s="53">
        <f>F54*G54</f>
        <v>9900</v>
      </c>
      <c r="I54" s="53">
        <f>G58*H54</f>
        <v>29700</v>
      </c>
    </row>
    <row r="55" spans="2:9">
      <c r="B55" s="70"/>
      <c r="C55" s="128"/>
      <c r="D55" s="129"/>
      <c r="E55" s="130"/>
      <c r="F55" s="60"/>
      <c r="G55" s="60"/>
      <c r="H55" s="54"/>
      <c r="I55" s="59"/>
    </row>
    <row r="56" spans="2:9">
      <c r="B56" s="70"/>
      <c r="C56" s="85"/>
      <c r="D56" s="86"/>
      <c r="E56" s="87"/>
      <c r="F56" s="54"/>
      <c r="G56" s="54"/>
      <c r="H56" s="54"/>
      <c r="I56" s="59"/>
    </row>
    <row r="57" spans="2:9">
      <c r="B57" s="131" t="s">
        <v>11</v>
      </c>
      <c r="C57" s="133" t="s">
        <v>12</v>
      </c>
      <c r="D57" s="133"/>
      <c r="E57" s="133"/>
      <c r="F57" s="88" t="s">
        <v>13</v>
      </c>
      <c r="G57" s="54">
        <v>0</v>
      </c>
      <c r="H57" s="57">
        <v>18812.36</v>
      </c>
      <c r="I57" s="53">
        <f>H57*G57</f>
        <v>0</v>
      </c>
    </row>
    <row r="58" spans="2:9">
      <c r="B58" s="132"/>
      <c r="C58" s="133" t="s">
        <v>14</v>
      </c>
      <c r="D58" s="133"/>
      <c r="E58" s="133"/>
      <c r="F58" s="88" t="s">
        <v>13</v>
      </c>
      <c r="G58" s="89">
        <v>3</v>
      </c>
      <c r="H58" s="57">
        <v>18812.36</v>
      </c>
      <c r="I58" s="53">
        <f>G58*H58</f>
        <v>56437.08</v>
      </c>
    </row>
    <row r="59" spans="2:9">
      <c r="B59" s="116" t="s">
        <v>34</v>
      </c>
      <c r="C59" s="117"/>
      <c r="D59" s="117"/>
      <c r="E59" s="118"/>
      <c r="F59" s="90"/>
      <c r="G59" s="90"/>
      <c r="H59" s="90"/>
      <c r="I59" s="77">
        <f>SUM(I58)</f>
        <v>56437.08</v>
      </c>
    </row>
    <row r="61" spans="2:9">
      <c r="B61" s="95" t="s">
        <v>26</v>
      </c>
      <c r="C61" s="95"/>
      <c r="D61" s="96" t="s">
        <v>31</v>
      </c>
      <c r="E61" s="96"/>
      <c r="F61" s="96"/>
      <c r="G61" s="96"/>
      <c r="H61" s="96"/>
      <c r="I61" s="96"/>
    </row>
    <row r="62" spans="2:9" ht="63.75">
      <c r="B62" s="6" t="s">
        <v>0</v>
      </c>
      <c r="C62" s="6" t="s">
        <v>1</v>
      </c>
      <c r="D62" s="6" t="s">
        <v>36</v>
      </c>
      <c r="E62" s="6" t="s">
        <v>35</v>
      </c>
      <c r="F62" s="6" t="s">
        <v>39</v>
      </c>
      <c r="G62" s="6" t="s">
        <v>2</v>
      </c>
      <c r="H62" s="6" t="s">
        <v>3</v>
      </c>
      <c r="I62" s="6" t="s">
        <v>4</v>
      </c>
    </row>
    <row r="63" spans="2:9">
      <c r="B63" s="7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</row>
    <row r="64" spans="2:9">
      <c r="B64" s="9">
        <f>I72+I70</f>
        <v>67500</v>
      </c>
      <c r="C64" s="9">
        <f>I77</f>
        <v>94061.8</v>
      </c>
      <c r="D64" s="9">
        <f>C64*112%</f>
        <v>105349.21600000001</v>
      </c>
      <c r="E64" s="9">
        <f>C64*169%</f>
        <v>158964.44200000001</v>
      </c>
      <c r="F64" s="9">
        <f>C64*355%</f>
        <v>333919.39</v>
      </c>
      <c r="G64" s="9">
        <f>B64+D64+E64+F64</f>
        <v>665733.04800000007</v>
      </c>
      <c r="H64" s="9">
        <f>G64*10%</f>
        <v>66573.304800000013</v>
      </c>
      <c r="I64" s="9">
        <f>H64+G64</f>
        <v>732306.35280000011</v>
      </c>
    </row>
    <row r="65" spans="2:9">
      <c r="B65" s="10" t="s">
        <v>23</v>
      </c>
      <c r="C65" s="9"/>
      <c r="D65" s="10"/>
      <c r="E65" s="11"/>
      <c r="F65" s="11"/>
      <c r="G65" s="11"/>
      <c r="H65" s="12">
        <v>1</v>
      </c>
      <c r="I65" s="13">
        <f>I64</f>
        <v>732306.35280000011</v>
      </c>
    </row>
    <row r="66" spans="2:9">
      <c r="B66" s="10" t="s">
        <v>24</v>
      </c>
      <c r="C66" s="9"/>
      <c r="D66" s="10"/>
      <c r="E66" s="11"/>
      <c r="F66" s="11"/>
      <c r="G66" s="11"/>
      <c r="H66" s="12"/>
      <c r="I66" s="13">
        <f>I65*15%</f>
        <v>109845.95292000001</v>
      </c>
    </row>
    <row r="67" spans="2:9" ht="25.5">
      <c r="B67" s="10" t="s">
        <v>25</v>
      </c>
      <c r="C67" s="9"/>
      <c r="D67" s="10"/>
      <c r="E67" s="11"/>
      <c r="F67" s="11"/>
      <c r="G67" s="11"/>
      <c r="H67" s="12"/>
      <c r="I67" s="14">
        <f>I65+I66</f>
        <v>842152.30572000006</v>
      </c>
    </row>
    <row r="68" spans="2:9">
      <c r="B68" s="15"/>
      <c r="C68" s="16"/>
      <c r="D68" s="15"/>
      <c r="E68" s="17"/>
      <c r="F68" s="17"/>
      <c r="G68" s="17"/>
      <c r="H68" s="18"/>
      <c r="I68" s="16"/>
    </row>
    <row r="69" spans="2:9">
      <c r="B69" s="47" t="s">
        <v>5</v>
      </c>
      <c r="C69" s="97" t="s">
        <v>6</v>
      </c>
      <c r="D69" s="97"/>
      <c r="E69" s="97"/>
      <c r="F69" s="47" t="s">
        <v>7</v>
      </c>
      <c r="G69" s="47" t="s">
        <v>8</v>
      </c>
      <c r="H69" s="47" t="s">
        <v>9</v>
      </c>
      <c r="I69" s="47" t="s">
        <v>10</v>
      </c>
    </row>
    <row r="70" spans="2:9">
      <c r="B70" s="19"/>
      <c r="C70" s="98"/>
      <c r="D70" s="99"/>
      <c r="E70" s="100"/>
      <c r="F70" s="46"/>
      <c r="G70" s="46"/>
      <c r="H70" s="46"/>
      <c r="I70" s="46">
        <f>H70*G70</f>
        <v>0</v>
      </c>
    </row>
    <row r="71" spans="2:9" ht="25.5">
      <c r="B71" s="45"/>
      <c r="C71" s="101" t="s">
        <v>15</v>
      </c>
      <c r="D71" s="102"/>
      <c r="E71" s="103"/>
      <c r="F71" s="6" t="s">
        <v>16</v>
      </c>
      <c r="G71" s="6" t="s">
        <v>17</v>
      </c>
      <c r="H71" s="6" t="s">
        <v>18</v>
      </c>
      <c r="I71" s="6" t="s">
        <v>19</v>
      </c>
    </row>
    <row r="72" spans="2:9">
      <c r="B72" s="45"/>
      <c r="C72" s="104" t="s">
        <v>21</v>
      </c>
      <c r="D72" s="105"/>
      <c r="E72" s="106"/>
      <c r="F72" s="20">
        <v>450</v>
      </c>
      <c r="G72" s="20">
        <v>30</v>
      </c>
      <c r="H72" s="20">
        <f>F72*G72</f>
        <v>13500</v>
      </c>
      <c r="I72" s="20">
        <f>G76*H72</f>
        <v>67500</v>
      </c>
    </row>
    <row r="73" spans="2:9">
      <c r="B73" s="19"/>
      <c r="C73" s="107"/>
      <c r="D73" s="108"/>
      <c r="E73" s="109"/>
      <c r="F73" s="16"/>
      <c r="G73" s="16"/>
      <c r="H73" s="46"/>
      <c r="I73" s="15"/>
    </row>
    <row r="74" spans="2:9">
      <c r="B74" s="19"/>
      <c r="C74" s="48"/>
      <c r="D74" s="49"/>
      <c r="E74" s="50"/>
      <c r="F74" s="46"/>
      <c r="G74" s="46"/>
      <c r="H74" s="46"/>
      <c r="I74" s="15"/>
    </row>
    <row r="75" spans="2:9">
      <c r="B75" s="110" t="s">
        <v>11</v>
      </c>
      <c r="C75" s="112" t="s">
        <v>12</v>
      </c>
      <c r="D75" s="112"/>
      <c r="E75" s="112"/>
      <c r="F75" s="21" t="s">
        <v>13</v>
      </c>
      <c r="G75" s="46">
        <v>0</v>
      </c>
      <c r="H75" s="22">
        <v>18812.36</v>
      </c>
      <c r="I75" s="20">
        <f>H75*G75</f>
        <v>0</v>
      </c>
    </row>
    <row r="76" spans="2:9">
      <c r="B76" s="111"/>
      <c r="C76" s="112" t="s">
        <v>14</v>
      </c>
      <c r="D76" s="112"/>
      <c r="E76" s="112"/>
      <c r="F76" s="21" t="s">
        <v>13</v>
      </c>
      <c r="G76" s="23">
        <v>5</v>
      </c>
      <c r="H76" s="22">
        <v>18812.36</v>
      </c>
      <c r="I76" s="20">
        <f>G76*H76</f>
        <v>94061.8</v>
      </c>
    </row>
    <row r="77" spans="2:9">
      <c r="B77" s="92" t="s">
        <v>34</v>
      </c>
      <c r="C77" s="93"/>
      <c r="D77" s="93"/>
      <c r="E77" s="94"/>
      <c r="F77" s="24"/>
      <c r="G77" s="24"/>
      <c r="H77" s="24"/>
      <c r="I77" s="9">
        <f>SUM(I76)</f>
        <v>94061.8</v>
      </c>
    </row>
    <row r="79" spans="2:9">
      <c r="B79" s="95" t="s">
        <v>26</v>
      </c>
      <c r="C79" s="95"/>
      <c r="D79" s="96" t="s">
        <v>30</v>
      </c>
      <c r="E79" s="96"/>
      <c r="F79" s="96"/>
      <c r="G79" s="96"/>
      <c r="H79" s="96"/>
      <c r="I79" s="96"/>
    </row>
    <row r="80" spans="2:9" ht="63.75">
      <c r="B80" s="6" t="s">
        <v>0</v>
      </c>
      <c r="C80" s="6" t="s">
        <v>1</v>
      </c>
      <c r="D80" s="6" t="s">
        <v>36</v>
      </c>
      <c r="E80" s="6" t="s">
        <v>35</v>
      </c>
      <c r="F80" s="6" t="s">
        <v>39</v>
      </c>
      <c r="G80" s="6" t="s">
        <v>2</v>
      </c>
      <c r="H80" s="6" t="s">
        <v>3</v>
      </c>
      <c r="I80" s="6" t="s">
        <v>4</v>
      </c>
    </row>
    <row r="81" spans="2:9">
      <c r="B81" s="7">
        <v>1</v>
      </c>
      <c r="C81" s="7">
        <v>2</v>
      </c>
      <c r="D81" s="7">
        <v>3</v>
      </c>
      <c r="E81" s="7">
        <v>4</v>
      </c>
      <c r="F81" s="7">
        <v>5</v>
      </c>
      <c r="G81" s="7">
        <v>6</v>
      </c>
      <c r="H81" s="7">
        <v>7</v>
      </c>
      <c r="I81" s="7">
        <v>8</v>
      </c>
    </row>
    <row r="82" spans="2:9">
      <c r="B82" s="9">
        <f>I90+I88</f>
        <v>54000</v>
      </c>
      <c r="C82" s="9">
        <f>I95</f>
        <v>75249.440000000002</v>
      </c>
      <c r="D82" s="9">
        <f>C82*112%</f>
        <v>84279.372800000012</v>
      </c>
      <c r="E82" s="9">
        <f>C82*169%</f>
        <v>127171.5536</v>
      </c>
      <c r="F82" s="9">
        <f>C82*355%</f>
        <v>267135.51199999999</v>
      </c>
      <c r="G82" s="9">
        <f>B82+D82+E82+F82</f>
        <v>532586.43839999998</v>
      </c>
      <c r="H82" s="9">
        <f>G82*10%</f>
        <v>53258.643840000004</v>
      </c>
      <c r="I82" s="9">
        <f>H82+G82</f>
        <v>585845.08224000002</v>
      </c>
    </row>
    <row r="83" spans="2:9">
      <c r="B83" s="10" t="s">
        <v>23</v>
      </c>
      <c r="C83" s="9"/>
      <c r="D83" s="10"/>
      <c r="E83" s="11"/>
      <c r="F83" s="11"/>
      <c r="G83" s="11"/>
      <c r="H83" s="12">
        <v>1</v>
      </c>
      <c r="I83" s="13">
        <f>I82</f>
        <v>585845.08224000002</v>
      </c>
    </row>
    <row r="84" spans="2:9">
      <c r="B84" s="10" t="s">
        <v>24</v>
      </c>
      <c r="C84" s="9"/>
      <c r="D84" s="10"/>
      <c r="E84" s="11"/>
      <c r="F84" s="11"/>
      <c r="G84" s="11"/>
      <c r="H84" s="12"/>
      <c r="I84" s="13">
        <f>I83*15%</f>
        <v>87876.762336</v>
      </c>
    </row>
    <row r="85" spans="2:9" ht="25.5">
      <c r="B85" s="10" t="s">
        <v>25</v>
      </c>
      <c r="C85" s="9"/>
      <c r="D85" s="10"/>
      <c r="E85" s="11"/>
      <c r="F85" s="11"/>
      <c r="G85" s="11"/>
      <c r="H85" s="12"/>
      <c r="I85" s="14">
        <f>I83+I84</f>
        <v>673721.844576</v>
      </c>
    </row>
    <row r="86" spans="2:9">
      <c r="B86" s="15"/>
      <c r="C86" s="16"/>
      <c r="D86" s="15"/>
      <c r="E86" s="17"/>
      <c r="F86" s="17"/>
      <c r="G86" s="17"/>
      <c r="H86" s="18"/>
      <c r="I86" s="16"/>
    </row>
    <row r="87" spans="2:9">
      <c r="B87" s="39" t="s">
        <v>5</v>
      </c>
      <c r="C87" s="97" t="s">
        <v>6</v>
      </c>
      <c r="D87" s="97"/>
      <c r="E87" s="97"/>
      <c r="F87" s="39" t="s">
        <v>7</v>
      </c>
      <c r="G87" s="39" t="s">
        <v>8</v>
      </c>
      <c r="H87" s="39" t="s">
        <v>9</v>
      </c>
      <c r="I87" s="39" t="s">
        <v>10</v>
      </c>
    </row>
    <row r="88" spans="2:9">
      <c r="B88" s="19"/>
      <c r="C88" s="113"/>
      <c r="D88" s="114"/>
      <c r="E88" s="115"/>
      <c r="F88" s="44"/>
      <c r="G88" s="44"/>
      <c r="H88" s="44"/>
      <c r="I88" s="44">
        <f>H88*G88</f>
        <v>0</v>
      </c>
    </row>
    <row r="89" spans="2:9" ht="25.5">
      <c r="B89" s="43"/>
      <c r="C89" s="101" t="s">
        <v>15</v>
      </c>
      <c r="D89" s="102"/>
      <c r="E89" s="103"/>
      <c r="F89" s="6" t="s">
        <v>16</v>
      </c>
      <c r="G89" s="6" t="s">
        <v>17</v>
      </c>
      <c r="H89" s="6" t="s">
        <v>18</v>
      </c>
      <c r="I89" s="6" t="s">
        <v>19</v>
      </c>
    </row>
    <row r="90" spans="2:9">
      <c r="B90" s="43"/>
      <c r="C90" s="104" t="s">
        <v>21</v>
      </c>
      <c r="D90" s="105"/>
      <c r="E90" s="106"/>
      <c r="F90" s="20">
        <v>450</v>
      </c>
      <c r="G90" s="20">
        <v>30</v>
      </c>
      <c r="H90" s="20">
        <f>F90*G90</f>
        <v>13500</v>
      </c>
      <c r="I90" s="20">
        <f>G94*H90</f>
        <v>54000</v>
      </c>
    </row>
    <row r="91" spans="2:9">
      <c r="B91" s="19"/>
      <c r="C91" s="107"/>
      <c r="D91" s="108"/>
      <c r="E91" s="109"/>
      <c r="F91" s="16"/>
      <c r="G91" s="16"/>
      <c r="H91" s="44"/>
      <c r="I91" s="15"/>
    </row>
    <row r="92" spans="2:9">
      <c r="B92" s="19"/>
      <c r="C92" s="40"/>
      <c r="D92" s="41"/>
      <c r="E92" s="42"/>
      <c r="F92" s="44"/>
      <c r="G92" s="44"/>
      <c r="H92" s="44"/>
      <c r="I92" s="15"/>
    </row>
    <row r="93" spans="2:9">
      <c r="B93" s="110" t="s">
        <v>11</v>
      </c>
      <c r="C93" s="112" t="s">
        <v>12</v>
      </c>
      <c r="D93" s="112"/>
      <c r="E93" s="112"/>
      <c r="F93" s="21" t="s">
        <v>13</v>
      </c>
      <c r="G93" s="44">
        <v>0</v>
      </c>
      <c r="H93" s="22">
        <v>18812.36</v>
      </c>
      <c r="I93" s="20">
        <f>H93*G93</f>
        <v>0</v>
      </c>
    </row>
    <row r="94" spans="2:9">
      <c r="B94" s="111"/>
      <c r="C94" s="112" t="s">
        <v>14</v>
      </c>
      <c r="D94" s="112"/>
      <c r="E94" s="112"/>
      <c r="F94" s="21" t="s">
        <v>13</v>
      </c>
      <c r="G94" s="23">
        <v>4</v>
      </c>
      <c r="H94" s="22">
        <v>18812.36</v>
      </c>
      <c r="I94" s="20">
        <f>G94*H94</f>
        <v>75249.440000000002</v>
      </c>
    </row>
    <row r="95" spans="2:9">
      <c r="B95" s="92" t="s">
        <v>34</v>
      </c>
      <c r="C95" s="93"/>
      <c r="D95" s="93"/>
      <c r="E95" s="94"/>
      <c r="F95" s="24"/>
      <c r="G95" s="24"/>
      <c r="H95" s="24"/>
      <c r="I95" s="9">
        <f>SUM(I94)</f>
        <v>75249.440000000002</v>
      </c>
    </row>
    <row r="97" spans="2:9">
      <c r="B97" s="95" t="s">
        <v>26</v>
      </c>
      <c r="C97" s="95"/>
      <c r="D97" s="96" t="s">
        <v>29</v>
      </c>
      <c r="E97" s="96"/>
      <c r="F97" s="96"/>
      <c r="G97" s="96"/>
      <c r="H97" s="96"/>
      <c r="I97" s="96"/>
    </row>
    <row r="98" spans="2:9" ht="63.75">
      <c r="B98" s="6" t="s">
        <v>0</v>
      </c>
      <c r="C98" s="6" t="s">
        <v>1</v>
      </c>
      <c r="D98" s="6" t="s">
        <v>36</v>
      </c>
      <c r="E98" s="6" t="s">
        <v>35</v>
      </c>
      <c r="F98" s="6" t="s">
        <v>39</v>
      </c>
      <c r="G98" s="6" t="s">
        <v>2</v>
      </c>
      <c r="H98" s="6" t="s">
        <v>3</v>
      </c>
      <c r="I98" s="6" t="s">
        <v>4</v>
      </c>
    </row>
    <row r="99" spans="2:9">
      <c r="B99" s="7">
        <v>1</v>
      </c>
      <c r="C99" s="7">
        <v>2</v>
      </c>
      <c r="D99" s="7">
        <v>3</v>
      </c>
      <c r="E99" s="7">
        <v>4</v>
      </c>
      <c r="F99" s="7">
        <v>5</v>
      </c>
      <c r="G99" s="7">
        <v>6</v>
      </c>
      <c r="H99" s="7">
        <v>7</v>
      </c>
      <c r="I99" s="7">
        <v>8</v>
      </c>
    </row>
    <row r="100" spans="2:9">
      <c r="B100" s="9">
        <f>I108+I106</f>
        <v>188500</v>
      </c>
      <c r="C100" s="9">
        <f>I113</f>
        <v>206935.96000000002</v>
      </c>
      <c r="D100" s="9">
        <f>C100*112%</f>
        <v>231768.27520000003</v>
      </c>
      <c r="E100" s="9">
        <f>C100*169%</f>
        <v>349721.77240000002</v>
      </c>
      <c r="F100" s="9">
        <f>C100*355%</f>
        <v>734622.65800000005</v>
      </c>
      <c r="G100" s="9">
        <f>B100+D100+E100+F100</f>
        <v>1504612.7056</v>
      </c>
      <c r="H100" s="9">
        <f>G100*10%</f>
        <v>150461.27056</v>
      </c>
      <c r="I100" s="9">
        <f>H100+G100</f>
        <v>1655073.9761600001</v>
      </c>
    </row>
    <row r="101" spans="2:9">
      <c r="B101" s="10" t="s">
        <v>23</v>
      </c>
      <c r="C101" s="9"/>
      <c r="D101" s="10"/>
      <c r="E101" s="11"/>
      <c r="F101" s="11"/>
      <c r="G101" s="11"/>
      <c r="H101" s="12">
        <v>1</v>
      </c>
      <c r="I101" s="13">
        <f>I100</f>
        <v>1655073.9761600001</v>
      </c>
    </row>
    <row r="102" spans="2:9">
      <c r="B102" s="10" t="s">
        <v>24</v>
      </c>
      <c r="C102" s="9"/>
      <c r="D102" s="10"/>
      <c r="E102" s="11"/>
      <c r="F102" s="11"/>
      <c r="G102" s="11"/>
      <c r="H102" s="12"/>
      <c r="I102" s="13">
        <f>I101*15%</f>
        <v>248261.09642399999</v>
      </c>
    </row>
    <row r="103" spans="2:9" ht="25.5">
      <c r="B103" s="10" t="s">
        <v>25</v>
      </c>
      <c r="C103" s="9"/>
      <c r="D103" s="10"/>
      <c r="E103" s="11"/>
      <c r="F103" s="11"/>
      <c r="G103" s="11"/>
      <c r="H103" s="12"/>
      <c r="I103" s="14">
        <f>I101+I102</f>
        <v>1903335.072584</v>
      </c>
    </row>
    <row r="104" spans="2:9">
      <c r="B104" s="15"/>
      <c r="C104" s="16"/>
      <c r="D104" s="15"/>
      <c r="E104" s="17"/>
      <c r="F104" s="17"/>
      <c r="G104" s="17"/>
      <c r="H104" s="18"/>
      <c r="I104" s="16"/>
    </row>
    <row r="105" spans="2:9">
      <c r="B105" s="26" t="s">
        <v>5</v>
      </c>
      <c r="C105" s="97" t="s">
        <v>6</v>
      </c>
      <c r="D105" s="97"/>
      <c r="E105" s="97"/>
      <c r="F105" s="26" t="s">
        <v>7</v>
      </c>
      <c r="G105" s="26" t="s">
        <v>8</v>
      </c>
      <c r="H105" s="26" t="s">
        <v>9</v>
      </c>
      <c r="I105" s="26" t="s">
        <v>10</v>
      </c>
    </row>
    <row r="106" spans="2:9">
      <c r="B106" s="19"/>
      <c r="C106" s="113" t="s">
        <v>22</v>
      </c>
      <c r="D106" s="114"/>
      <c r="E106" s="115"/>
      <c r="F106" s="31" t="s">
        <v>20</v>
      </c>
      <c r="G106" s="31">
        <v>1</v>
      </c>
      <c r="H106" s="31">
        <v>40000</v>
      </c>
      <c r="I106" s="31">
        <f>H106*G106</f>
        <v>40000</v>
      </c>
    </row>
    <row r="107" spans="2:9" ht="25.5">
      <c r="B107" s="30"/>
      <c r="C107" s="101" t="s">
        <v>15</v>
      </c>
      <c r="D107" s="102"/>
      <c r="E107" s="103"/>
      <c r="F107" s="6" t="s">
        <v>16</v>
      </c>
      <c r="G107" s="6" t="s">
        <v>17</v>
      </c>
      <c r="H107" s="6" t="s">
        <v>18</v>
      </c>
      <c r="I107" s="6" t="s">
        <v>19</v>
      </c>
    </row>
    <row r="108" spans="2:9">
      <c r="B108" s="30"/>
      <c r="C108" s="104" t="s">
        <v>21</v>
      </c>
      <c r="D108" s="105"/>
      <c r="E108" s="106"/>
      <c r="F108" s="20">
        <v>450</v>
      </c>
      <c r="G108" s="20">
        <v>30</v>
      </c>
      <c r="H108" s="20">
        <f>F108*G108</f>
        <v>13500</v>
      </c>
      <c r="I108" s="20">
        <f>G112*H108</f>
        <v>148500</v>
      </c>
    </row>
    <row r="109" spans="2:9">
      <c r="B109" s="19"/>
      <c r="C109" s="107"/>
      <c r="D109" s="108"/>
      <c r="E109" s="109"/>
      <c r="F109" s="16"/>
      <c r="G109" s="16"/>
      <c r="H109" s="31"/>
      <c r="I109" s="15"/>
    </row>
    <row r="110" spans="2:9">
      <c r="B110" s="19"/>
      <c r="C110" s="27"/>
      <c r="D110" s="28"/>
      <c r="E110" s="29"/>
      <c r="F110" s="31"/>
      <c r="G110" s="31"/>
      <c r="H110" s="31"/>
      <c r="I110" s="15"/>
    </row>
    <row r="111" spans="2:9">
      <c r="B111" s="110" t="s">
        <v>11</v>
      </c>
      <c r="C111" s="112" t="s">
        <v>12</v>
      </c>
      <c r="D111" s="112"/>
      <c r="E111" s="112"/>
      <c r="F111" s="21" t="s">
        <v>13</v>
      </c>
      <c r="G111" s="31">
        <v>0</v>
      </c>
      <c r="H111" s="22">
        <v>18812.36</v>
      </c>
      <c r="I111" s="20">
        <f>H111*G111</f>
        <v>0</v>
      </c>
    </row>
    <row r="112" spans="2:9">
      <c r="B112" s="111"/>
      <c r="C112" s="112" t="s">
        <v>14</v>
      </c>
      <c r="D112" s="112"/>
      <c r="E112" s="112"/>
      <c r="F112" s="21" t="s">
        <v>13</v>
      </c>
      <c r="G112" s="23">
        <v>11</v>
      </c>
      <c r="H112" s="22">
        <v>18812.36</v>
      </c>
      <c r="I112" s="20">
        <f>G112*H112</f>
        <v>206935.96000000002</v>
      </c>
    </row>
    <row r="113" spans="2:9">
      <c r="B113" s="92" t="s">
        <v>34</v>
      </c>
      <c r="C113" s="93"/>
      <c r="D113" s="93"/>
      <c r="E113" s="94"/>
      <c r="F113" s="24"/>
      <c r="G113" s="24"/>
      <c r="H113" s="24"/>
      <c r="I113" s="9">
        <f>SUM(I112)</f>
        <v>206935.96000000002</v>
      </c>
    </row>
    <row r="115" spans="2:9">
      <c r="B115" s="95" t="s">
        <v>26</v>
      </c>
      <c r="C115" s="95"/>
      <c r="D115" s="96" t="s">
        <v>28</v>
      </c>
      <c r="E115" s="96"/>
      <c r="F115" s="96"/>
      <c r="G115" s="96"/>
      <c r="H115" s="96"/>
      <c r="I115" s="96"/>
    </row>
    <row r="116" spans="2:9" ht="15.75">
      <c r="B116" s="4"/>
      <c r="C116" s="4"/>
      <c r="D116" s="4" t="s">
        <v>27</v>
      </c>
      <c r="E116" s="5"/>
      <c r="F116" s="5"/>
      <c r="G116" s="5"/>
      <c r="H116" s="5"/>
      <c r="I116" s="5"/>
    </row>
    <row r="117" spans="2:9" ht="63.75">
      <c r="B117" s="6" t="s">
        <v>0</v>
      </c>
      <c r="C117" s="6" t="s">
        <v>1</v>
      </c>
      <c r="D117" s="6" t="s">
        <v>36</v>
      </c>
      <c r="E117" s="6" t="s">
        <v>35</v>
      </c>
      <c r="F117" s="6" t="s">
        <v>39</v>
      </c>
      <c r="G117" s="6" t="s">
        <v>2</v>
      </c>
      <c r="H117" s="6" t="s">
        <v>3</v>
      </c>
      <c r="I117" s="6" t="s">
        <v>4</v>
      </c>
    </row>
    <row r="118" spans="2:9">
      <c r="B118" s="7">
        <v>1</v>
      </c>
      <c r="C118" s="7">
        <v>2</v>
      </c>
      <c r="D118" s="7">
        <v>3</v>
      </c>
      <c r="E118" s="7">
        <v>4</v>
      </c>
      <c r="F118" s="7">
        <v>5</v>
      </c>
      <c r="G118" s="7">
        <v>6</v>
      </c>
      <c r="H118" s="7">
        <v>7</v>
      </c>
      <c r="I118" s="7">
        <v>8</v>
      </c>
    </row>
    <row r="119" spans="2:9">
      <c r="B119" s="9">
        <f>I128+I125</f>
        <v>56600</v>
      </c>
      <c r="C119" s="9">
        <f>I133</f>
        <v>75249.440000000002</v>
      </c>
      <c r="D119" s="9">
        <f>C119*112%</f>
        <v>84279.372800000012</v>
      </c>
      <c r="E119" s="9">
        <f>C119*169%</f>
        <v>127171.5536</v>
      </c>
      <c r="F119" s="9">
        <f>C119*355%</f>
        <v>267135.51199999999</v>
      </c>
      <c r="G119" s="9">
        <f>B119+D119+E119+F119</f>
        <v>535186.43839999998</v>
      </c>
      <c r="H119" s="9">
        <f>G119*10%</f>
        <v>53518.643840000004</v>
      </c>
      <c r="I119" s="9">
        <f>H119+G119</f>
        <v>588705.08224000002</v>
      </c>
    </row>
    <row r="120" spans="2:9">
      <c r="B120" s="10" t="s">
        <v>23</v>
      </c>
      <c r="C120" s="9"/>
      <c r="D120" s="10"/>
      <c r="E120" s="11"/>
      <c r="F120" s="11"/>
      <c r="G120" s="11"/>
      <c r="H120" s="12">
        <v>1</v>
      </c>
      <c r="I120" s="13">
        <f>I119</f>
        <v>588705.08224000002</v>
      </c>
    </row>
    <row r="121" spans="2:9">
      <c r="B121" s="10" t="s">
        <v>24</v>
      </c>
      <c r="C121" s="9"/>
      <c r="D121" s="10"/>
      <c r="E121" s="11"/>
      <c r="F121" s="11"/>
      <c r="G121" s="11"/>
      <c r="H121" s="12"/>
      <c r="I121" s="13">
        <f>I120*15%</f>
        <v>88305.762336</v>
      </c>
    </row>
    <row r="122" spans="2:9" ht="25.5">
      <c r="B122" s="10" t="s">
        <v>25</v>
      </c>
      <c r="C122" s="9"/>
      <c r="D122" s="10"/>
      <c r="E122" s="11"/>
      <c r="F122" s="11"/>
      <c r="G122" s="11"/>
      <c r="H122" s="12"/>
      <c r="I122" s="14">
        <f>I120+I121</f>
        <v>677010.844576</v>
      </c>
    </row>
    <row r="123" spans="2:9">
      <c r="B123" s="15"/>
      <c r="C123" s="16"/>
      <c r="D123" s="15"/>
      <c r="E123" s="17"/>
      <c r="F123" s="17"/>
      <c r="G123" s="17"/>
      <c r="H123" s="18"/>
      <c r="I123" s="16"/>
    </row>
    <row r="124" spans="2:9">
      <c r="B124" s="33" t="s">
        <v>5</v>
      </c>
      <c r="C124" s="97" t="s">
        <v>6</v>
      </c>
      <c r="D124" s="97"/>
      <c r="E124" s="97"/>
      <c r="F124" s="33" t="s">
        <v>7</v>
      </c>
      <c r="G124" s="33" t="s">
        <v>8</v>
      </c>
      <c r="H124" s="33" t="s">
        <v>9</v>
      </c>
      <c r="I124" s="33" t="s">
        <v>10</v>
      </c>
    </row>
    <row r="125" spans="2:9">
      <c r="B125" s="19"/>
      <c r="C125" s="113" t="s">
        <v>37</v>
      </c>
      <c r="D125" s="114"/>
      <c r="E125" s="115"/>
      <c r="F125" s="38" t="s">
        <v>20</v>
      </c>
      <c r="G125" s="38">
        <v>1</v>
      </c>
      <c r="H125" s="38">
        <v>17000</v>
      </c>
      <c r="I125" s="38">
        <f>H125*G125</f>
        <v>17000</v>
      </c>
    </row>
    <row r="126" spans="2:9">
      <c r="B126" s="113"/>
      <c r="C126" s="114"/>
      <c r="D126" s="114"/>
      <c r="E126" s="114"/>
      <c r="F126" s="114"/>
      <c r="G126" s="114"/>
      <c r="H126" s="114"/>
      <c r="I126" s="115"/>
    </row>
    <row r="127" spans="2:9" ht="25.5">
      <c r="B127" s="37"/>
      <c r="C127" s="101" t="s">
        <v>15</v>
      </c>
      <c r="D127" s="102"/>
      <c r="E127" s="103"/>
      <c r="F127" s="6" t="s">
        <v>16</v>
      </c>
      <c r="G127" s="6" t="s">
        <v>17</v>
      </c>
      <c r="H127" s="6" t="s">
        <v>18</v>
      </c>
      <c r="I127" s="6" t="s">
        <v>19</v>
      </c>
    </row>
    <row r="128" spans="2:9">
      <c r="B128" s="37"/>
      <c r="C128" s="104" t="s">
        <v>21</v>
      </c>
      <c r="D128" s="105"/>
      <c r="E128" s="106"/>
      <c r="F128" s="20">
        <v>450</v>
      </c>
      <c r="G128" s="20">
        <v>22</v>
      </c>
      <c r="H128" s="20">
        <f>F128*G128</f>
        <v>9900</v>
      </c>
      <c r="I128" s="20">
        <f>G132*H128</f>
        <v>39600</v>
      </c>
    </row>
    <row r="129" spans="2:9">
      <c r="B129" s="19"/>
      <c r="C129" s="107"/>
      <c r="D129" s="108"/>
      <c r="E129" s="109"/>
      <c r="F129" s="16"/>
      <c r="G129" s="16"/>
      <c r="H129" s="38"/>
      <c r="I129" s="15"/>
    </row>
    <row r="130" spans="2:9">
      <c r="B130" s="19"/>
      <c r="C130" s="34"/>
      <c r="D130" s="35"/>
      <c r="E130" s="36"/>
      <c r="F130" s="38"/>
      <c r="G130" s="38"/>
      <c r="H130" s="38"/>
      <c r="I130" s="15"/>
    </row>
    <row r="131" spans="2:9">
      <c r="B131" s="110" t="s">
        <v>11</v>
      </c>
      <c r="C131" s="112" t="s">
        <v>12</v>
      </c>
      <c r="D131" s="112"/>
      <c r="E131" s="112"/>
      <c r="F131" s="21" t="s">
        <v>13</v>
      </c>
      <c r="G131" s="38">
        <v>0</v>
      </c>
      <c r="H131" s="22">
        <v>18812.36</v>
      </c>
      <c r="I131" s="20">
        <f>H131*G131</f>
        <v>0</v>
      </c>
    </row>
    <row r="132" spans="2:9">
      <c r="B132" s="111"/>
      <c r="C132" s="112" t="s">
        <v>14</v>
      </c>
      <c r="D132" s="112"/>
      <c r="E132" s="112"/>
      <c r="F132" s="21" t="s">
        <v>13</v>
      </c>
      <c r="G132" s="23">
        <v>4</v>
      </c>
      <c r="H132" s="22">
        <v>18812.36</v>
      </c>
      <c r="I132" s="20">
        <f>G132*H132</f>
        <v>75249.440000000002</v>
      </c>
    </row>
    <row r="133" spans="2:9">
      <c r="B133" s="92" t="s">
        <v>34</v>
      </c>
      <c r="C133" s="93"/>
      <c r="D133" s="93"/>
      <c r="E133" s="94"/>
      <c r="F133" s="24"/>
      <c r="G133" s="24"/>
      <c r="H133" s="24"/>
      <c r="I133" s="9">
        <f>SUM(I132)</f>
        <v>75249.440000000002</v>
      </c>
    </row>
    <row r="135" spans="2:9">
      <c r="B135" s="145" t="s">
        <v>26</v>
      </c>
      <c r="C135" s="145"/>
      <c r="D135" s="135" t="s">
        <v>46</v>
      </c>
      <c r="E135" s="135"/>
      <c r="F135" s="135"/>
      <c r="G135" s="135"/>
      <c r="H135" s="135"/>
      <c r="I135" s="135"/>
    </row>
    <row r="136" spans="2:9" ht="51">
      <c r="B136" s="144" t="s">
        <v>0</v>
      </c>
      <c r="C136" s="144" t="s">
        <v>1</v>
      </c>
      <c r="D136" s="51" t="s">
        <v>41</v>
      </c>
      <c r="E136" s="51" t="s">
        <v>35</v>
      </c>
      <c r="F136" s="51" t="s">
        <v>39</v>
      </c>
      <c r="G136" s="51" t="s">
        <v>2</v>
      </c>
      <c r="H136" s="51" t="s">
        <v>3</v>
      </c>
      <c r="I136" s="51" t="s">
        <v>4</v>
      </c>
    </row>
    <row r="137" spans="2:9">
      <c r="B137" s="52">
        <v>1</v>
      </c>
      <c r="C137" s="52">
        <v>2</v>
      </c>
      <c r="D137" s="52">
        <v>3</v>
      </c>
      <c r="E137" s="52">
        <v>4</v>
      </c>
      <c r="F137" s="52">
        <v>5</v>
      </c>
      <c r="G137" s="52">
        <v>6</v>
      </c>
      <c r="H137" s="52">
        <v>7</v>
      </c>
      <c r="I137" s="52">
        <v>8</v>
      </c>
    </row>
    <row r="138" spans="2:9">
      <c r="B138" s="53">
        <f>I149+I146</f>
        <v>94000</v>
      </c>
      <c r="C138" s="53">
        <f>I154</f>
        <v>75249.440000000002</v>
      </c>
      <c r="D138" s="53">
        <f>C138*112%</f>
        <v>84279.372800000012</v>
      </c>
      <c r="E138" s="53">
        <f>C138*169%</f>
        <v>127171.5536</v>
      </c>
      <c r="F138" s="53">
        <f>C138*355%</f>
        <v>267135.51199999999</v>
      </c>
      <c r="G138" s="53">
        <f>B138+D138+E138+F138</f>
        <v>572586.43839999998</v>
      </c>
      <c r="H138" s="53">
        <f>G138*10%</f>
        <v>57258.643840000004</v>
      </c>
      <c r="I138" s="53">
        <f>H138+G138</f>
        <v>629845.08224000002</v>
      </c>
    </row>
    <row r="139" spans="2:9">
      <c r="B139" s="73" t="s">
        <v>23</v>
      </c>
      <c r="C139" s="53"/>
      <c r="D139" s="73"/>
      <c r="E139" s="55"/>
      <c r="F139" s="55"/>
      <c r="G139" s="55"/>
      <c r="H139" s="56">
        <v>1</v>
      </c>
      <c r="I139" s="57">
        <f>I138</f>
        <v>629845.08224000002</v>
      </c>
    </row>
    <row r="140" spans="2:9">
      <c r="B140" s="73" t="s">
        <v>24</v>
      </c>
      <c r="C140" s="53"/>
      <c r="D140" s="73"/>
      <c r="E140" s="55"/>
      <c r="F140" s="55"/>
      <c r="G140" s="55"/>
      <c r="H140" s="56"/>
      <c r="I140" s="57">
        <f>I139*15%</f>
        <v>94476.762336</v>
      </c>
    </row>
    <row r="141" spans="2:9" ht="25.5">
      <c r="B141" s="73" t="s">
        <v>25</v>
      </c>
      <c r="C141" s="53"/>
      <c r="D141" s="73"/>
      <c r="E141" s="55"/>
      <c r="F141" s="55"/>
      <c r="G141" s="55"/>
      <c r="H141" s="56"/>
      <c r="I141" s="58">
        <f>I139+I140</f>
        <v>724321.844576</v>
      </c>
    </row>
    <row r="142" spans="2:9">
      <c r="B142" s="59"/>
      <c r="C142" s="60"/>
      <c r="D142" s="59"/>
      <c r="E142" s="61"/>
      <c r="F142" s="61"/>
      <c r="G142" s="61"/>
      <c r="H142" s="62"/>
      <c r="I142" s="60"/>
    </row>
    <row r="143" spans="2:9">
      <c r="B143" s="64" t="s">
        <v>5</v>
      </c>
      <c r="C143" s="143" t="s">
        <v>6</v>
      </c>
      <c r="D143" s="143"/>
      <c r="E143" s="143"/>
      <c r="F143" s="64" t="s">
        <v>7</v>
      </c>
      <c r="G143" s="64" t="s">
        <v>8</v>
      </c>
      <c r="H143" s="64" t="s">
        <v>9</v>
      </c>
      <c r="I143" s="64" t="s">
        <v>10</v>
      </c>
    </row>
    <row r="144" spans="2:9">
      <c r="B144" s="65"/>
      <c r="C144" s="119" t="s">
        <v>42</v>
      </c>
      <c r="D144" s="120"/>
      <c r="E144" s="121"/>
      <c r="F144" s="73" t="s">
        <v>43</v>
      </c>
      <c r="G144" s="73">
        <v>0</v>
      </c>
      <c r="H144" s="73">
        <v>10000</v>
      </c>
      <c r="I144" s="73">
        <f>G144*H144</f>
        <v>0</v>
      </c>
    </row>
    <row r="145" spans="2:9">
      <c r="B145" s="65"/>
      <c r="C145" s="119" t="s">
        <v>45</v>
      </c>
      <c r="D145" s="120"/>
      <c r="E145" s="121"/>
      <c r="F145" s="73" t="s">
        <v>20</v>
      </c>
      <c r="G145" s="73">
        <v>1</v>
      </c>
      <c r="H145" s="73">
        <v>40000</v>
      </c>
      <c r="I145" s="73">
        <f>G145*H145</f>
        <v>40000</v>
      </c>
    </row>
    <row r="146" spans="2:9">
      <c r="B146" s="72"/>
      <c r="C146" s="119" t="s">
        <v>34</v>
      </c>
      <c r="D146" s="120"/>
      <c r="E146" s="121"/>
      <c r="F146" s="73"/>
      <c r="G146" s="73"/>
      <c r="H146" s="73"/>
      <c r="I146" s="73">
        <f>SUM(I144:I145)</f>
        <v>40000</v>
      </c>
    </row>
    <row r="147" spans="2:9">
      <c r="B147" s="119"/>
      <c r="C147" s="120"/>
      <c r="D147" s="120"/>
      <c r="E147" s="120"/>
      <c r="F147" s="120"/>
      <c r="G147" s="120"/>
      <c r="H147" s="120"/>
      <c r="I147" s="121"/>
    </row>
    <row r="148" spans="2:9" ht="25.5">
      <c r="B148" s="70"/>
      <c r="C148" s="140" t="s">
        <v>15</v>
      </c>
      <c r="D148" s="141"/>
      <c r="E148" s="142"/>
      <c r="F148" s="84" t="s">
        <v>16</v>
      </c>
      <c r="G148" s="84" t="s">
        <v>17</v>
      </c>
      <c r="H148" s="84" t="s">
        <v>18</v>
      </c>
      <c r="I148" s="64" t="s">
        <v>19</v>
      </c>
    </row>
    <row r="149" spans="2:9">
      <c r="B149" s="72"/>
      <c r="C149" s="125" t="s">
        <v>21</v>
      </c>
      <c r="D149" s="126"/>
      <c r="E149" s="127"/>
      <c r="F149" s="53">
        <v>450</v>
      </c>
      <c r="G149" s="53">
        <v>30</v>
      </c>
      <c r="H149" s="53">
        <f>F149*G149</f>
        <v>13500</v>
      </c>
      <c r="I149" s="53">
        <f>G153*(H149+G152)</f>
        <v>54000</v>
      </c>
    </row>
    <row r="150" spans="2:9">
      <c r="B150" s="72"/>
      <c r="C150" s="128"/>
      <c r="D150" s="129"/>
      <c r="E150" s="130"/>
      <c r="F150" s="53"/>
      <c r="G150" s="53"/>
      <c r="H150" s="73"/>
      <c r="I150" s="73"/>
    </row>
    <row r="151" spans="2:9">
      <c r="B151" s="72"/>
      <c r="C151" s="119"/>
      <c r="D151" s="120"/>
      <c r="E151" s="121"/>
      <c r="F151" s="73"/>
      <c r="G151" s="73"/>
      <c r="H151" s="73"/>
      <c r="I151" s="73"/>
    </row>
    <row r="152" spans="2:9">
      <c r="B152" s="131" t="s">
        <v>11</v>
      </c>
      <c r="C152" s="133" t="s">
        <v>12</v>
      </c>
      <c r="D152" s="133"/>
      <c r="E152" s="133"/>
      <c r="F152" s="56" t="s">
        <v>13</v>
      </c>
      <c r="G152" s="74">
        <v>0</v>
      </c>
      <c r="H152" s="57">
        <v>18812.36</v>
      </c>
      <c r="I152" s="53">
        <f>H152*G152</f>
        <v>0</v>
      </c>
    </row>
    <row r="153" spans="2:9">
      <c r="B153" s="132"/>
      <c r="C153" s="133" t="s">
        <v>14</v>
      </c>
      <c r="D153" s="133"/>
      <c r="E153" s="133"/>
      <c r="F153" s="56" t="s">
        <v>13</v>
      </c>
      <c r="G153" s="75">
        <v>4</v>
      </c>
      <c r="H153" s="57">
        <v>18812.36</v>
      </c>
      <c r="I153" s="53">
        <f>G153*H153</f>
        <v>75249.440000000002</v>
      </c>
    </row>
    <row r="154" spans="2:9">
      <c r="B154" s="116" t="s">
        <v>34</v>
      </c>
      <c r="C154" s="117"/>
      <c r="D154" s="117"/>
      <c r="E154" s="118"/>
      <c r="F154" s="76"/>
      <c r="G154" s="76"/>
      <c r="H154" s="76"/>
      <c r="I154" s="77">
        <f>SUM(I153)</f>
        <v>75249.440000000002</v>
      </c>
    </row>
    <row r="156" spans="2:9">
      <c r="B156" s="134" t="s">
        <v>26</v>
      </c>
      <c r="C156" s="134"/>
      <c r="D156" s="135" t="s">
        <v>47</v>
      </c>
      <c r="E156" s="135"/>
      <c r="F156" s="135"/>
      <c r="G156" s="135"/>
      <c r="H156" s="135"/>
      <c r="I156" s="135"/>
    </row>
    <row r="157" spans="2:9" ht="51">
      <c r="B157" s="51" t="s">
        <v>0</v>
      </c>
      <c r="C157" s="51" t="s">
        <v>1</v>
      </c>
      <c r="D157" s="51" t="s">
        <v>41</v>
      </c>
      <c r="E157" s="51" t="s">
        <v>35</v>
      </c>
      <c r="F157" s="51" t="s">
        <v>39</v>
      </c>
      <c r="G157" s="51" t="s">
        <v>2</v>
      </c>
      <c r="H157" s="51" t="s">
        <v>3</v>
      </c>
      <c r="I157" s="51" t="s">
        <v>4</v>
      </c>
    </row>
    <row r="158" spans="2:9">
      <c r="B158" s="52">
        <v>1</v>
      </c>
      <c r="C158" s="52">
        <v>2</v>
      </c>
      <c r="D158" s="52">
        <v>3</v>
      </c>
      <c r="E158" s="52">
        <v>4</v>
      </c>
      <c r="F158" s="52">
        <v>5</v>
      </c>
      <c r="G158" s="52">
        <v>6</v>
      </c>
      <c r="H158" s="52">
        <v>7</v>
      </c>
      <c r="I158" s="52">
        <v>8</v>
      </c>
    </row>
    <row r="159" spans="2:9">
      <c r="B159" s="53">
        <f>I170+I167</f>
        <v>19800</v>
      </c>
      <c r="C159" s="53">
        <f>I175</f>
        <v>37624.720000000001</v>
      </c>
      <c r="D159" s="53">
        <f>C159*112%</f>
        <v>42139.686400000006</v>
      </c>
      <c r="E159" s="53">
        <f>C159*169%</f>
        <v>63585.7768</v>
      </c>
      <c r="F159" s="53">
        <f>C159*355%</f>
        <v>133567.75599999999</v>
      </c>
      <c r="G159" s="53">
        <f>B159+D159+E159+F159</f>
        <v>259093.21919999999</v>
      </c>
      <c r="H159" s="53">
        <f>G159*10%</f>
        <v>25909.321920000002</v>
      </c>
      <c r="I159" s="53">
        <f>H159+G159</f>
        <v>285002.54112000001</v>
      </c>
    </row>
    <row r="160" spans="2:9">
      <c r="B160" s="73" t="s">
        <v>23</v>
      </c>
      <c r="C160" s="53"/>
      <c r="D160" s="73"/>
      <c r="E160" s="55"/>
      <c r="F160" s="55"/>
      <c r="G160" s="55"/>
      <c r="H160" s="56">
        <v>1</v>
      </c>
      <c r="I160" s="57">
        <f>I159</f>
        <v>285002.54112000001</v>
      </c>
    </row>
    <row r="161" spans="2:9">
      <c r="B161" s="73" t="s">
        <v>24</v>
      </c>
      <c r="C161" s="53"/>
      <c r="D161" s="73"/>
      <c r="E161" s="55"/>
      <c r="F161" s="55"/>
      <c r="G161" s="55"/>
      <c r="H161" s="56"/>
      <c r="I161" s="57">
        <f>I160*15%</f>
        <v>42750.381168</v>
      </c>
    </row>
    <row r="162" spans="2:9" ht="25.5">
      <c r="B162" s="73" t="s">
        <v>25</v>
      </c>
      <c r="C162" s="53"/>
      <c r="D162" s="73"/>
      <c r="E162" s="55"/>
      <c r="F162" s="55"/>
      <c r="G162" s="55"/>
      <c r="H162" s="56"/>
      <c r="I162" s="58">
        <f>I160+I161</f>
        <v>327752.922288</v>
      </c>
    </row>
    <row r="163" spans="2:9">
      <c r="B163" s="59"/>
      <c r="C163" s="60"/>
      <c r="D163" s="59"/>
      <c r="E163" s="61"/>
      <c r="F163" s="61"/>
      <c r="G163" s="61"/>
      <c r="H163" s="62"/>
      <c r="I163" s="60"/>
    </row>
    <row r="164" spans="2:9">
      <c r="B164" s="64" t="s">
        <v>5</v>
      </c>
      <c r="C164" s="143" t="s">
        <v>6</v>
      </c>
      <c r="D164" s="143"/>
      <c r="E164" s="143"/>
      <c r="F164" s="64" t="s">
        <v>7</v>
      </c>
      <c r="G164" s="64" t="s">
        <v>8</v>
      </c>
      <c r="H164" s="64" t="s">
        <v>9</v>
      </c>
      <c r="I164" s="64" t="s">
        <v>10</v>
      </c>
    </row>
    <row r="165" spans="2:9">
      <c r="B165" s="65"/>
      <c r="C165" s="119" t="s">
        <v>42</v>
      </c>
      <c r="D165" s="120"/>
      <c r="E165" s="121"/>
      <c r="F165" s="73" t="s">
        <v>43</v>
      </c>
      <c r="G165" s="73">
        <v>0</v>
      </c>
      <c r="H165" s="73">
        <v>10000</v>
      </c>
      <c r="I165" s="73">
        <f>G165*H165</f>
        <v>0</v>
      </c>
    </row>
    <row r="166" spans="2:9">
      <c r="B166" s="65"/>
      <c r="C166" s="119" t="s">
        <v>44</v>
      </c>
      <c r="D166" s="120"/>
      <c r="E166" s="121"/>
      <c r="F166" s="73" t="s">
        <v>20</v>
      </c>
      <c r="G166" s="73">
        <v>0</v>
      </c>
      <c r="H166" s="73">
        <v>17000</v>
      </c>
      <c r="I166" s="73">
        <f>G166*H166</f>
        <v>0</v>
      </c>
    </row>
    <row r="167" spans="2:9">
      <c r="B167" s="72"/>
      <c r="C167" s="119" t="s">
        <v>34</v>
      </c>
      <c r="D167" s="120"/>
      <c r="E167" s="121"/>
      <c r="F167" s="73"/>
      <c r="G167" s="73"/>
      <c r="H167" s="73"/>
      <c r="I167" s="73">
        <f>SUM(I165:I166)</f>
        <v>0</v>
      </c>
    </row>
    <row r="168" spans="2:9">
      <c r="B168" s="119"/>
      <c r="C168" s="120"/>
      <c r="D168" s="120"/>
      <c r="E168" s="120"/>
      <c r="F168" s="120"/>
      <c r="G168" s="120"/>
      <c r="H168" s="120"/>
      <c r="I168" s="121"/>
    </row>
    <row r="169" spans="2:9" ht="25.5">
      <c r="B169" s="70"/>
      <c r="C169" s="140" t="s">
        <v>15</v>
      </c>
      <c r="D169" s="141"/>
      <c r="E169" s="142"/>
      <c r="F169" s="84" t="s">
        <v>16</v>
      </c>
      <c r="G169" s="84" t="s">
        <v>17</v>
      </c>
      <c r="H169" s="84" t="s">
        <v>18</v>
      </c>
      <c r="I169" s="64" t="s">
        <v>19</v>
      </c>
    </row>
    <row r="170" spans="2:9">
      <c r="B170" s="72"/>
      <c r="C170" s="125" t="s">
        <v>21</v>
      </c>
      <c r="D170" s="126"/>
      <c r="E170" s="127"/>
      <c r="F170" s="53">
        <v>450</v>
      </c>
      <c r="G170" s="53">
        <v>22</v>
      </c>
      <c r="H170" s="53">
        <f>F170*G170</f>
        <v>9900</v>
      </c>
      <c r="I170" s="53">
        <f>G174*(H170+G173)</f>
        <v>19800</v>
      </c>
    </row>
    <row r="171" spans="2:9">
      <c r="B171" s="72"/>
      <c r="C171" s="128"/>
      <c r="D171" s="129"/>
      <c r="E171" s="130"/>
      <c r="F171" s="53"/>
      <c r="G171" s="53"/>
      <c r="H171" s="73"/>
      <c r="I171" s="73"/>
    </row>
    <row r="172" spans="2:9">
      <c r="B172" s="72"/>
      <c r="C172" s="119"/>
      <c r="D172" s="120"/>
      <c r="E172" s="121"/>
      <c r="F172" s="73"/>
      <c r="G172" s="73"/>
      <c r="H172" s="73"/>
      <c r="I172" s="73"/>
    </row>
    <row r="173" spans="2:9">
      <c r="B173" s="131" t="s">
        <v>11</v>
      </c>
      <c r="C173" s="133" t="s">
        <v>12</v>
      </c>
      <c r="D173" s="133"/>
      <c r="E173" s="133"/>
      <c r="F173" s="56" t="s">
        <v>13</v>
      </c>
      <c r="G173" s="74">
        <v>0</v>
      </c>
      <c r="H173" s="57">
        <v>18812.36</v>
      </c>
      <c r="I173" s="53">
        <f>H173*G173</f>
        <v>0</v>
      </c>
    </row>
    <row r="174" spans="2:9">
      <c r="B174" s="132"/>
      <c r="C174" s="133" t="s">
        <v>14</v>
      </c>
      <c r="D174" s="133"/>
      <c r="E174" s="133"/>
      <c r="F174" s="56" t="s">
        <v>13</v>
      </c>
      <c r="G174" s="75">
        <v>2</v>
      </c>
      <c r="H174" s="57">
        <v>18812.36</v>
      </c>
      <c r="I174" s="53">
        <f>G174*H174</f>
        <v>37624.720000000001</v>
      </c>
    </row>
    <row r="175" spans="2:9">
      <c r="B175" s="116" t="s">
        <v>34</v>
      </c>
      <c r="C175" s="117"/>
      <c r="D175" s="117"/>
      <c r="E175" s="118"/>
      <c r="F175" s="76"/>
      <c r="G175" s="76"/>
      <c r="H175" s="76"/>
      <c r="I175" s="77">
        <f>SUM(I174)</f>
        <v>37624.720000000001</v>
      </c>
    </row>
    <row r="177" spans="2:9">
      <c r="B177" s="134" t="s">
        <v>26</v>
      </c>
      <c r="C177" s="134"/>
      <c r="D177" s="135" t="s">
        <v>48</v>
      </c>
      <c r="E177" s="135"/>
      <c r="F177" s="135"/>
      <c r="G177" s="135"/>
      <c r="H177" s="135"/>
      <c r="I177" s="135"/>
    </row>
    <row r="178" spans="2:9" ht="51">
      <c r="B178" s="51" t="s">
        <v>0</v>
      </c>
      <c r="C178" s="51" t="s">
        <v>1</v>
      </c>
      <c r="D178" s="51" t="s">
        <v>41</v>
      </c>
      <c r="E178" s="51" t="s">
        <v>35</v>
      </c>
      <c r="F178" s="51" t="s">
        <v>39</v>
      </c>
      <c r="G178" s="51" t="s">
        <v>2</v>
      </c>
      <c r="H178" s="51" t="s">
        <v>3</v>
      </c>
      <c r="I178" s="51" t="s">
        <v>4</v>
      </c>
    </row>
    <row r="179" spans="2:9">
      <c r="B179" s="52">
        <v>1</v>
      </c>
      <c r="C179" s="52">
        <v>2</v>
      </c>
      <c r="D179" s="52">
        <v>3</v>
      </c>
      <c r="E179" s="52">
        <v>4</v>
      </c>
      <c r="F179" s="52">
        <v>5</v>
      </c>
      <c r="G179" s="52">
        <v>6</v>
      </c>
      <c r="H179" s="52">
        <v>7</v>
      </c>
      <c r="I179" s="52">
        <v>8</v>
      </c>
    </row>
    <row r="180" spans="2:9">
      <c r="B180" s="53">
        <f>I191+I188</f>
        <v>39600</v>
      </c>
      <c r="C180" s="53">
        <f>I196</f>
        <v>75249.440000000002</v>
      </c>
      <c r="D180" s="53">
        <f>C180*112%</f>
        <v>84279.372800000012</v>
      </c>
      <c r="E180" s="53">
        <f>C180*169%</f>
        <v>127171.5536</v>
      </c>
      <c r="F180" s="53">
        <f>C180*355%</f>
        <v>267135.51199999999</v>
      </c>
      <c r="G180" s="53">
        <f>B180+D180+E180+F180</f>
        <v>518186.43839999998</v>
      </c>
      <c r="H180" s="53">
        <f>G180*10%</f>
        <v>51818.643840000004</v>
      </c>
      <c r="I180" s="53">
        <f>H180+G180</f>
        <v>570005.08224000002</v>
      </c>
    </row>
    <row r="181" spans="2:9">
      <c r="B181" s="73" t="s">
        <v>23</v>
      </c>
      <c r="C181" s="53"/>
      <c r="D181" s="73"/>
      <c r="E181" s="55"/>
      <c r="F181" s="55"/>
      <c r="G181" s="55"/>
      <c r="H181" s="56">
        <v>1</v>
      </c>
      <c r="I181" s="57">
        <f>I180</f>
        <v>570005.08224000002</v>
      </c>
    </row>
    <row r="182" spans="2:9">
      <c r="B182" s="73" t="s">
        <v>24</v>
      </c>
      <c r="C182" s="53"/>
      <c r="D182" s="73"/>
      <c r="E182" s="55"/>
      <c r="F182" s="55"/>
      <c r="G182" s="55"/>
      <c r="H182" s="56"/>
      <c r="I182" s="57">
        <f>I181*15%</f>
        <v>85500.762336</v>
      </c>
    </row>
    <row r="183" spans="2:9" ht="25.5">
      <c r="B183" s="73" t="s">
        <v>25</v>
      </c>
      <c r="C183" s="53"/>
      <c r="D183" s="73"/>
      <c r="E183" s="55"/>
      <c r="F183" s="55"/>
      <c r="G183" s="55"/>
      <c r="H183" s="56"/>
      <c r="I183" s="58">
        <f>I181+I182</f>
        <v>655505.844576</v>
      </c>
    </row>
    <row r="184" spans="2:9">
      <c r="B184" s="59"/>
      <c r="C184" s="60"/>
      <c r="D184" s="59"/>
      <c r="E184" s="61"/>
      <c r="F184" s="61"/>
      <c r="G184" s="61"/>
      <c r="H184" s="62"/>
      <c r="I184" s="60"/>
    </row>
    <row r="185" spans="2:9">
      <c r="B185" s="64" t="s">
        <v>5</v>
      </c>
      <c r="C185" s="143" t="s">
        <v>6</v>
      </c>
      <c r="D185" s="143"/>
      <c r="E185" s="143"/>
      <c r="F185" s="64" t="s">
        <v>7</v>
      </c>
      <c r="G185" s="64" t="s">
        <v>8</v>
      </c>
      <c r="H185" s="64" t="s">
        <v>9</v>
      </c>
      <c r="I185" s="64" t="s">
        <v>10</v>
      </c>
    </row>
    <row r="186" spans="2:9">
      <c r="B186" s="65"/>
      <c r="C186" s="119" t="s">
        <v>42</v>
      </c>
      <c r="D186" s="120"/>
      <c r="E186" s="121"/>
      <c r="F186" s="73" t="s">
        <v>43</v>
      </c>
      <c r="G186" s="73">
        <v>0</v>
      </c>
      <c r="H186" s="73">
        <v>10000</v>
      </c>
      <c r="I186" s="73">
        <f>G186*H186</f>
        <v>0</v>
      </c>
    </row>
    <row r="187" spans="2:9">
      <c r="B187" s="65"/>
      <c r="C187" s="119" t="s">
        <v>44</v>
      </c>
      <c r="D187" s="120"/>
      <c r="E187" s="121"/>
      <c r="F187" s="73" t="s">
        <v>20</v>
      </c>
      <c r="G187" s="73">
        <v>0</v>
      </c>
      <c r="H187" s="73">
        <v>17000</v>
      </c>
      <c r="I187" s="73">
        <f>G187*H187</f>
        <v>0</v>
      </c>
    </row>
    <row r="188" spans="2:9">
      <c r="B188" s="72"/>
      <c r="C188" s="119" t="s">
        <v>34</v>
      </c>
      <c r="D188" s="120"/>
      <c r="E188" s="121"/>
      <c r="F188" s="73"/>
      <c r="G188" s="73"/>
      <c r="H188" s="73"/>
      <c r="I188" s="73">
        <f>SUM(I186:I187)</f>
        <v>0</v>
      </c>
    </row>
    <row r="189" spans="2:9">
      <c r="B189" s="119"/>
      <c r="C189" s="120"/>
      <c r="D189" s="120"/>
      <c r="E189" s="120"/>
      <c r="F189" s="120"/>
      <c r="G189" s="120"/>
      <c r="H189" s="120"/>
      <c r="I189" s="121"/>
    </row>
    <row r="190" spans="2:9" ht="25.5">
      <c r="B190" s="70"/>
      <c r="C190" s="140" t="s">
        <v>15</v>
      </c>
      <c r="D190" s="141"/>
      <c r="E190" s="142"/>
      <c r="F190" s="84" t="s">
        <v>16</v>
      </c>
      <c r="G190" s="84" t="s">
        <v>17</v>
      </c>
      <c r="H190" s="84" t="s">
        <v>18</v>
      </c>
      <c r="I190" s="64" t="s">
        <v>19</v>
      </c>
    </row>
    <row r="191" spans="2:9">
      <c r="B191" s="72"/>
      <c r="C191" s="125" t="s">
        <v>21</v>
      </c>
      <c r="D191" s="126"/>
      <c r="E191" s="127"/>
      <c r="F191" s="53">
        <v>450</v>
      </c>
      <c r="G191" s="53">
        <v>22</v>
      </c>
      <c r="H191" s="53">
        <f>F191*G191</f>
        <v>9900</v>
      </c>
      <c r="I191" s="53">
        <f>G195*(H191+G194)</f>
        <v>39600</v>
      </c>
    </row>
    <row r="192" spans="2:9">
      <c r="B192" s="72"/>
      <c r="C192" s="128"/>
      <c r="D192" s="129"/>
      <c r="E192" s="130"/>
      <c r="F192" s="53"/>
      <c r="G192" s="53"/>
      <c r="H192" s="73"/>
      <c r="I192" s="73"/>
    </row>
    <row r="193" spans="2:9">
      <c r="B193" s="72"/>
      <c r="C193" s="119"/>
      <c r="D193" s="120"/>
      <c r="E193" s="121"/>
      <c r="F193" s="73"/>
      <c r="G193" s="73"/>
      <c r="H193" s="73"/>
      <c r="I193" s="73"/>
    </row>
    <row r="194" spans="2:9">
      <c r="B194" s="131" t="s">
        <v>11</v>
      </c>
      <c r="C194" s="133" t="s">
        <v>12</v>
      </c>
      <c r="D194" s="133"/>
      <c r="E194" s="133"/>
      <c r="F194" s="56" t="s">
        <v>13</v>
      </c>
      <c r="G194" s="74">
        <v>0</v>
      </c>
      <c r="H194" s="57">
        <v>18812.36</v>
      </c>
      <c r="I194" s="53">
        <f>H194*G194</f>
        <v>0</v>
      </c>
    </row>
    <row r="195" spans="2:9">
      <c r="B195" s="132"/>
      <c r="C195" s="133" t="s">
        <v>14</v>
      </c>
      <c r="D195" s="133"/>
      <c r="E195" s="133"/>
      <c r="F195" s="56" t="s">
        <v>13</v>
      </c>
      <c r="G195" s="75">
        <v>4</v>
      </c>
      <c r="H195" s="57">
        <v>18812.36</v>
      </c>
      <c r="I195" s="53">
        <f>G195*H195</f>
        <v>75249.440000000002</v>
      </c>
    </row>
    <row r="196" spans="2:9">
      <c r="B196" s="116" t="s">
        <v>34</v>
      </c>
      <c r="C196" s="117"/>
      <c r="D196" s="117"/>
      <c r="E196" s="118"/>
      <c r="F196" s="76"/>
      <c r="G196" s="76"/>
      <c r="H196" s="76"/>
      <c r="I196" s="77">
        <f>SUM(I195)</f>
        <v>75249.440000000002</v>
      </c>
    </row>
    <row r="198" spans="2:9">
      <c r="B198" s="134" t="s">
        <v>26</v>
      </c>
      <c r="C198" s="134"/>
      <c r="D198" s="135" t="s">
        <v>49</v>
      </c>
      <c r="E198" s="135"/>
      <c r="F198" s="135"/>
      <c r="G198" s="135"/>
      <c r="H198" s="135"/>
      <c r="I198" s="135"/>
    </row>
    <row r="199" spans="2:9" ht="51">
      <c r="B199" s="51" t="s">
        <v>0</v>
      </c>
      <c r="C199" s="51" t="s">
        <v>1</v>
      </c>
      <c r="D199" s="51" t="s">
        <v>41</v>
      </c>
      <c r="E199" s="51" t="s">
        <v>35</v>
      </c>
      <c r="F199" s="51" t="s">
        <v>39</v>
      </c>
      <c r="G199" s="51" t="s">
        <v>2</v>
      </c>
      <c r="H199" s="51" t="s">
        <v>3</v>
      </c>
      <c r="I199" s="51" t="s">
        <v>4</v>
      </c>
    </row>
    <row r="200" spans="2:9">
      <c r="B200" s="52">
        <v>1</v>
      </c>
      <c r="C200" s="52">
        <v>2</v>
      </c>
      <c r="D200" s="52">
        <v>3</v>
      </c>
      <c r="E200" s="52">
        <v>4</v>
      </c>
      <c r="F200" s="52">
        <v>5</v>
      </c>
      <c r="G200" s="52">
        <v>6</v>
      </c>
      <c r="H200" s="52">
        <v>7</v>
      </c>
      <c r="I200" s="52">
        <v>8</v>
      </c>
    </row>
    <row r="201" spans="2:9">
      <c r="B201" s="53">
        <f>I212+I209</f>
        <v>159000</v>
      </c>
      <c r="C201" s="53">
        <f>I217</f>
        <v>150498.88</v>
      </c>
      <c r="D201" s="53">
        <f>C201*112%</f>
        <v>168558.74560000002</v>
      </c>
      <c r="E201" s="53">
        <f>C201*169%</f>
        <v>254343.1072</v>
      </c>
      <c r="F201" s="53">
        <f>C201*355%</f>
        <v>534271.02399999998</v>
      </c>
      <c r="G201" s="53">
        <f>B201+D201+E201+F201</f>
        <v>1116172.8768</v>
      </c>
      <c r="H201" s="53">
        <f>G201*10%</f>
        <v>111617.28768000001</v>
      </c>
      <c r="I201" s="53">
        <f>H201+G201</f>
        <v>1227790.16448</v>
      </c>
    </row>
    <row r="202" spans="2:9">
      <c r="B202" s="73" t="s">
        <v>23</v>
      </c>
      <c r="C202" s="53"/>
      <c r="D202" s="73"/>
      <c r="E202" s="55"/>
      <c r="F202" s="55"/>
      <c r="G202" s="55"/>
      <c r="H202" s="56">
        <v>1</v>
      </c>
      <c r="I202" s="57">
        <f>I201</f>
        <v>1227790.16448</v>
      </c>
    </row>
    <row r="203" spans="2:9">
      <c r="B203" s="73" t="s">
        <v>24</v>
      </c>
      <c r="C203" s="53"/>
      <c r="D203" s="73"/>
      <c r="E203" s="55"/>
      <c r="F203" s="55"/>
      <c r="G203" s="55"/>
      <c r="H203" s="56"/>
      <c r="I203" s="57">
        <f>I202*15%</f>
        <v>184168.524672</v>
      </c>
    </row>
    <row r="204" spans="2:9" ht="25.5">
      <c r="B204" s="73" t="s">
        <v>25</v>
      </c>
      <c r="C204" s="53"/>
      <c r="D204" s="73"/>
      <c r="E204" s="55"/>
      <c r="F204" s="55"/>
      <c r="G204" s="55"/>
      <c r="H204" s="56"/>
      <c r="I204" s="58">
        <f>I202+I203</f>
        <v>1411958.689152</v>
      </c>
    </row>
    <row r="205" spans="2:9">
      <c r="B205" s="59"/>
      <c r="C205" s="60"/>
      <c r="D205" s="59"/>
      <c r="E205" s="61"/>
      <c r="F205" s="61"/>
      <c r="G205" s="61"/>
      <c r="H205" s="62"/>
      <c r="I205" s="60"/>
    </row>
    <row r="206" spans="2:9">
      <c r="B206" s="64" t="s">
        <v>5</v>
      </c>
      <c r="C206" s="143" t="s">
        <v>6</v>
      </c>
      <c r="D206" s="143"/>
      <c r="E206" s="143"/>
      <c r="F206" s="64" t="s">
        <v>7</v>
      </c>
      <c r="G206" s="64" t="s">
        <v>8</v>
      </c>
      <c r="H206" s="64" t="s">
        <v>9</v>
      </c>
      <c r="I206" s="64" t="s">
        <v>10</v>
      </c>
    </row>
    <row r="207" spans="2:9">
      <c r="B207" s="65"/>
      <c r="C207" s="119" t="s">
        <v>42</v>
      </c>
      <c r="D207" s="120"/>
      <c r="E207" s="121"/>
      <c r="F207" s="73" t="s">
        <v>43</v>
      </c>
      <c r="G207" s="73">
        <v>0</v>
      </c>
      <c r="H207" s="73">
        <v>10000</v>
      </c>
      <c r="I207" s="73">
        <f>G207*H207</f>
        <v>0</v>
      </c>
    </row>
    <row r="208" spans="2:9">
      <c r="B208" s="65"/>
      <c r="C208" s="119" t="s">
        <v>44</v>
      </c>
      <c r="D208" s="120"/>
      <c r="E208" s="121"/>
      <c r="F208" s="73" t="s">
        <v>20</v>
      </c>
      <c r="G208" s="73">
        <v>3</v>
      </c>
      <c r="H208" s="73">
        <v>17000</v>
      </c>
      <c r="I208" s="73">
        <f>G208*H208</f>
        <v>51000</v>
      </c>
    </row>
    <row r="209" spans="2:9">
      <c r="B209" s="72"/>
      <c r="C209" s="119" t="s">
        <v>34</v>
      </c>
      <c r="D209" s="120"/>
      <c r="E209" s="121"/>
      <c r="F209" s="73"/>
      <c r="G209" s="73"/>
      <c r="H209" s="73"/>
      <c r="I209" s="73">
        <f>SUM(I207:I208)</f>
        <v>51000</v>
      </c>
    </row>
    <row r="210" spans="2:9">
      <c r="B210" s="119"/>
      <c r="C210" s="120"/>
      <c r="D210" s="120"/>
      <c r="E210" s="120"/>
      <c r="F210" s="120"/>
      <c r="G210" s="120"/>
      <c r="H210" s="120"/>
      <c r="I210" s="121"/>
    </row>
    <row r="211" spans="2:9" ht="25.5">
      <c r="B211" s="70"/>
      <c r="C211" s="140" t="s">
        <v>15</v>
      </c>
      <c r="D211" s="141"/>
      <c r="E211" s="142"/>
      <c r="F211" s="84" t="s">
        <v>16</v>
      </c>
      <c r="G211" s="84" t="s">
        <v>17</v>
      </c>
      <c r="H211" s="84" t="s">
        <v>18</v>
      </c>
      <c r="I211" s="64" t="s">
        <v>19</v>
      </c>
    </row>
    <row r="212" spans="2:9">
      <c r="B212" s="72"/>
      <c r="C212" s="125" t="s">
        <v>21</v>
      </c>
      <c r="D212" s="126"/>
      <c r="E212" s="127"/>
      <c r="F212" s="53">
        <v>450</v>
      </c>
      <c r="G212" s="53">
        <v>30</v>
      </c>
      <c r="H212" s="53">
        <f>F212*G212</f>
        <v>13500</v>
      </c>
      <c r="I212" s="53">
        <f>G216*(H212+G215)</f>
        <v>108000</v>
      </c>
    </row>
    <row r="213" spans="2:9">
      <c r="B213" s="72"/>
      <c r="C213" s="128"/>
      <c r="D213" s="129"/>
      <c r="E213" s="130"/>
      <c r="F213" s="53"/>
      <c r="G213" s="53"/>
      <c r="H213" s="73"/>
      <c r="I213" s="73"/>
    </row>
    <row r="214" spans="2:9">
      <c r="B214" s="72"/>
      <c r="C214" s="119"/>
      <c r="D214" s="120"/>
      <c r="E214" s="121"/>
      <c r="F214" s="73"/>
      <c r="G214" s="73"/>
      <c r="H214" s="73"/>
      <c r="I214" s="73"/>
    </row>
    <row r="215" spans="2:9">
      <c r="B215" s="131" t="s">
        <v>11</v>
      </c>
      <c r="C215" s="133" t="s">
        <v>12</v>
      </c>
      <c r="D215" s="133"/>
      <c r="E215" s="133"/>
      <c r="F215" s="56" t="s">
        <v>13</v>
      </c>
      <c r="G215" s="74">
        <v>0</v>
      </c>
      <c r="H215" s="57">
        <v>18812.36</v>
      </c>
      <c r="I215" s="53">
        <f>H215*G215</f>
        <v>0</v>
      </c>
    </row>
    <row r="216" spans="2:9">
      <c r="B216" s="132"/>
      <c r="C216" s="133" t="s">
        <v>14</v>
      </c>
      <c r="D216" s="133"/>
      <c r="E216" s="133"/>
      <c r="F216" s="56" t="s">
        <v>13</v>
      </c>
      <c r="G216" s="75">
        <v>8</v>
      </c>
      <c r="H216" s="57">
        <v>18812.36</v>
      </c>
      <c r="I216" s="53">
        <f>G216*H216</f>
        <v>150498.88</v>
      </c>
    </row>
    <row r="217" spans="2:9">
      <c r="B217" s="116" t="s">
        <v>34</v>
      </c>
      <c r="C217" s="117"/>
      <c r="D217" s="117"/>
      <c r="E217" s="118"/>
      <c r="F217" s="76"/>
      <c r="G217" s="76"/>
      <c r="H217" s="76"/>
      <c r="I217" s="77">
        <f>SUM(I216)</f>
        <v>150498.88</v>
      </c>
    </row>
    <row r="219" spans="2:9">
      <c r="B219" s="134" t="s">
        <v>26</v>
      </c>
      <c r="C219" s="134"/>
      <c r="D219" s="135" t="s">
        <v>50</v>
      </c>
      <c r="E219" s="135"/>
      <c r="F219" s="135"/>
      <c r="G219" s="135"/>
      <c r="H219" s="135"/>
      <c r="I219" s="135"/>
    </row>
    <row r="220" spans="2:9" ht="51">
      <c r="B220" s="51" t="s">
        <v>0</v>
      </c>
      <c r="C220" s="51" t="s">
        <v>1</v>
      </c>
      <c r="D220" s="51" t="s">
        <v>41</v>
      </c>
      <c r="E220" s="51" t="s">
        <v>35</v>
      </c>
      <c r="F220" s="51" t="s">
        <v>39</v>
      </c>
      <c r="G220" s="51" t="s">
        <v>2</v>
      </c>
      <c r="H220" s="51" t="s">
        <v>3</v>
      </c>
      <c r="I220" s="51" t="s">
        <v>4</v>
      </c>
    </row>
    <row r="221" spans="2:9">
      <c r="B221" s="52">
        <v>1</v>
      </c>
      <c r="C221" s="52">
        <v>2</v>
      </c>
      <c r="D221" s="52">
        <v>3</v>
      </c>
      <c r="E221" s="52">
        <v>4</v>
      </c>
      <c r="F221" s="52">
        <v>5</v>
      </c>
      <c r="G221" s="52">
        <v>6</v>
      </c>
      <c r="H221" s="52">
        <v>7</v>
      </c>
      <c r="I221" s="52">
        <v>8</v>
      </c>
    </row>
    <row r="222" spans="2:9">
      <c r="B222" s="53">
        <f>I233+I230</f>
        <v>20250</v>
      </c>
      <c r="C222" s="53">
        <f>I238</f>
        <v>28218.54</v>
      </c>
      <c r="D222" s="53">
        <f>C222*112%</f>
        <v>31604.764800000004</v>
      </c>
      <c r="E222" s="53">
        <f>C222*169%</f>
        <v>47689.332600000002</v>
      </c>
      <c r="F222" s="53">
        <f>C222*355%</f>
        <v>100175.817</v>
      </c>
      <c r="G222" s="53">
        <f>B222+D222+E222+F222</f>
        <v>199719.91440000001</v>
      </c>
      <c r="H222" s="53">
        <f>G222*10%</f>
        <v>19971.991440000002</v>
      </c>
      <c r="I222" s="53">
        <f>H222+G222</f>
        <v>219691.90584000002</v>
      </c>
    </row>
    <row r="223" spans="2:9">
      <c r="B223" s="73" t="s">
        <v>23</v>
      </c>
      <c r="C223" s="53"/>
      <c r="D223" s="73"/>
      <c r="E223" s="55"/>
      <c r="F223" s="55"/>
      <c r="G223" s="55"/>
      <c r="H223" s="56">
        <v>1</v>
      </c>
      <c r="I223" s="57">
        <f>I222</f>
        <v>219691.90584000002</v>
      </c>
    </row>
    <row r="224" spans="2:9">
      <c r="B224" s="73" t="s">
        <v>24</v>
      </c>
      <c r="C224" s="53"/>
      <c r="D224" s="73"/>
      <c r="E224" s="55"/>
      <c r="F224" s="55"/>
      <c r="G224" s="55"/>
      <c r="H224" s="56"/>
      <c r="I224" s="57">
        <f>I223*15%</f>
        <v>32953.785876000002</v>
      </c>
    </row>
    <row r="225" spans="2:9" ht="25.5">
      <c r="B225" s="73" t="s">
        <v>25</v>
      </c>
      <c r="C225" s="53"/>
      <c r="D225" s="73"/>
      <c r="E225" s="55"/>
      <c r="F225" s="55"/>
      <c r="G225" s="55"/>
      <c r="H225" s="56"/>
      <c r="I225" s="58">
        <f>I223+I224</f>
        <v>252645.69171600003</v>
      </c>
    </row>
    <row r="226" spans="2:9">
      <c r="B226" s="59"/>
      <c r="C226" s="60"/>
      <c r="D226" s="59"/>
      <c r="E226" s="61"/>
      <c r="F226" s="61"/>
      <c r="G226" s="61"/>
      <c r="H226" s="62"/>
      <c r="I226" s="60"/>
    </row>
    <row r="227" spans="2:9">
      <c r="B227" s="64" t="s">
        <v>5</v>
      </c>
      <c r="C227" s="143" t="s">
        <v>6</v>
      </c>
      <c r="D227" s="143"/>
      <c r="E227" s="143"/>
      <c r="F227" s="64" t="s">
        <v>7</v>
      </c>
      <c r="G227" s="64" t="s">
        <v>8</v>
      </c>
      <c r="H227" s="64" t="s">
        <v>9</v>
      </c>
      <c r="I227" s="64" t="s">
        <v>10</v>
      </c>
    </row>
    <row r="228" spans="2:9">
      <c r="B228" s="65"/>
      <c r="C228" s="119" t="s">
        <v>42</v>
      </c>
      <c r="D228" s="120"/>
      <c r="E228" s="121"/>
      <c r="F228" s="73" t="s">
        <v>43</v>
      </c>
      <c r="G228" s="73">
        <v>0</v>
      </c>
      <c r="H228" s="73">
        <v>10000</v>
      </c>
      <c r="I228" s="73">
        <f>G228*H228</f>
        <v>0</v>
      </c>
    </row>
    <row r="229" spans="2:9">
      <c r="B229" s="65"/>
      <c r="C229" s="119" t="s">
        <v>44</v>
      </c>
      <c r="D229" s="120"/>
      <c r="E229" s="121"/>
      <c r="F229" s="73" t="s">
        <v>20</v>
      </c>
      <c r="G229" s="73">
        <v>0</v>
      </c>
      <c r="H229" s="73">
        <v>17000</v>
      </c>
      <c r="I229" s="73">
        <f>G229*H229</f>
        <v>0</v>
      </c>
    </row>
    <row r="230" spans="2:9">
      <c r="B230" s="72"/>
      <c r="C230" s="119" t="s">
        <v>34</v>
      </c>
      <c r="D230" s="120"/>
      <c r="E230" s="121"/>
      <c r="F230" s="73"/>
      <c r="G230" s="73"/>
      <c r="H230" s="73"/>
      <c r="I230" s="73">
        <f>SUM(I228:I229)</f>
        <v>0</v>
      </c>
    </row>
    <row r="231" spans="2:9">
      <c r="B231" s="119"/>
      <c r="C231" s="120"/>
      <c r="D231" s="120"/>
      <c r="E231" s="120"/>
      <c r="F231" s="120"/>
      <c r="G231" s="120"/>
      <c r="H231" s="120"/>
      <c r="I231" s="121"/>
    </row>
    <row r="232" spans="2:9" ht="25.5">
      <c r="B232" s="70"/>
      <c r="C232" s="140" t="s">
        <v>15</v>
      </c>
      <c r="D232" s="141"/>
      <c r="E232" s="142"/>
      <c r="F232" s="84" t="s">
        <v>16</v>
      </c>
      <c r="G232" s="84" t="s">
        <v>17</v>
      </c>
      <c r="H232" s="84" t="s">
        <v>18</v>
      </c>
      <c r="I232" s="64" t="s">
        <v>19</v>
      </c>
    </row>
    <row r="233" spans="2:9">
      <c r="B233" s="72"/>
      <c r="C233" s="125" t="s">
        <v>21</v>
      </c>
      <c r="D233" s="126"/>
      <c r="E233" s="127"/>
      <c r="F233" s="53">
        <v>450</v>
      </c>
      <c r="G233" s="53">
        <v>30</v>
      </c>
      <c r="H233" s="53">
        <f>F233*G233</f>
        <v>13500</v>
      </c>
      <c r="I233" s="53">
        <f>G237*(H233+G236)</f>
        <v>20250</v>
      </c>
    </row>
    <row r="234" spans="2:9">
      <c r="B234" s="72"/>
      <c r="C234" s="128"/>
      <c r="D234" s="129"/>
      <c r="E234" s="130"/>
      <c r="F234" s="53"/>
      <c r="G234" s="53"/>
      <c r="H234" s="73"/>
      <c r="I234" s="73"/>
    </row>
    <row r="235" spans="2:9">
      <c r="B235" s="72"/>
      <c r="C235" s="119"/>
      <c r="D235" s="120"/>
      <c r="E235" s="121"/>
      <c r="F235" s="73"/>
      <c r="G235" s="73"/>
      <c r="H235" s="73"/>
      <c r="I235" s="73"/>
    </row>
    <row r="236" spans="2:9">
      <c r="B236" s="131" t="s">
        <v>11</v>
      </c>
      <c r="C236" s="133" t="s">
        <v>12</v>
      </c>
      <c r="D236" s="133"/>
      <c r="E236" s="133"/>
      <c r="F236" s="56" t="s">
        <v>13</v>
      </c>
      <c r="G236" s="74">
        <v>0</v>
      </c>
      <c r="H236" s="57">
        <v>18812.36</v>
      </c>
      <c r="I236" s="53">
        <f>H236*G236</f>
        <v>0</v>
      </c>
    </row>
    <row r="237" spans="2:9">
      <c r="B237" s="132"/>
      <c r="C237" s="133" t="s">
        <v>14</v>
      </c>
      <c r="D237" s="133"/>
      <c r="E237" s="133"/>
      <c r="F237" s="56" t="s">
        <v>13</v>
      </c>
      <c r="G237" s="75">
        <v>1.5</v>
      </c>
      <c r="H237" s="57">
        <v>18812.36</v>
      </c>
      <c r="I237" s="53">
        <f>G237*H237</f>
        <v>28218.54</v>
      </c>
    </row>
    <row r="238" spans="2:9">
      <c r="B238" s="116" t="s">
        <v>34</v>
      </c>
      <c r="C238" s="117"/>
      <c r="D238" s="117"/>
      <c r="E238" s="118"/>
      <c r="F238" s="76"/>
      <c r="G238" s="76"/>
      <c r="H238" s="76"/>
      <c r="I238" s="77">
        <f>SUM(I237)</f>
        <v>28218.54</v>
      </c>
    </row>
    <row r="240" spans="2:9">
      <c r="B240" s="134" t="s">
        <v>26</v>
      </c>
      <c r="C240" s="134"/>
      <c r="D240" s="135" t="s">
        <v>51</v>
      </c>
      <c r="E240" s="135"/>
      <c r="F240" s="135"/>
      <c r="G240" s="135"/>
      <c r="H240" s="135"/>
      <c r="I240" s="135"/>
    </row>
    <row r="241" spans="2:9" ht="51">
      <c r="B241" s="51" t="s">
        <v>0</v>
      </c>
      <c r="C241" s="51" t="s">
        <v>1</v>
      </c>
      <c r="D241" s="51" t="s">
        <v>41</v>
      </c>
      <c r="E241" s="51" t="s">
        <v>35</v>
      </c>
      <c r="F241" s="51" t="s">
        <v>39</v>
      </c>
      <c r="G241" s="51" t="s">
        <v>2</v>
      </c>
      <c r="H241" s="51" t="s">
        <v>3</v>
      </c>
      <c r="I241" s="51" t="s">
        <v>4</v>
      </c>
    </row>
    <row r="242" spans="2:9">
      <c r="B242" s="52">
        <v>1</v>
      </c>
      <c r="C242" s="52">
        <v>2</v>
      </c>
      <c r="D242" s="52">
        <v>3</v>
      </c>
      <c r="E242" s="52">
        <v>4</v>
      </c>
      <c r="F242" s="52">
        <v>5</v>
      </c>
      <c r="G242" s="52">
        <v>6</v>
      </c>
      <c r="H242" s="52">
        <v>7</v>
      </c>
      <c r="I242" s="52">
        <v>8</v>
      </c>
    </row>
    <row r="243" spans="2:9">
      <c r="B243" s="53">
        <f>I254+I251</f>
        <v>13500</v>
      </c>
      <c r="C243" s="53">
        <f>I259</f>
        <v>18812.36</v>
      </c>
      <c r="D243" s="53">
        <f>C243*112%</f>
        <v>21069.843200000003</v>
      </c>
      <c r="E243" s="53">
        <f>C243*169%</f>
        <v>31792.8884</v>
      </c>
      <c r="F243" s="53">
        <f>C243*355%</f>
        <v>66783.877999999997</v>
      </c>
      <c r="G243" s="53">
        <f>B243+D243+E243+F243</f>
        <v>133146.6096</v>
      </c>
      <c r="H243" s="53">
        <f>G243*10%</f>
        <v>13314.660960000001</v>
      </c>
      <c r="I243" s="53">
        <f>H243+G243</f>
        <v>146461.27056</v>
      </c>
    </row>
    <row r="244" spans="2:9">
      <c r="B244" s="73" t="s">
        <v>23</v>
      </c>
      <c r="C244" s="53"/>
      <c r="D244" s="73"/>
      <c r="E244" s="55"/>
      <c r="F244" s="55"/>
      <c r="G244" s="55"/>
      <c r="H244" s="56">
        <v>1</v>
      </c>
      <c r="I244" s="57">
        <f>I243</f>
        <v>146461.27056</v>
      </c>
    </row>
    <row r="245" spans="2:9">
      <c r="B245" s="73" t="s">
        <v>24</v>
      </c>
      <c r="C245" s="53"/>
      <c r="D245" s="73"/>
      <c r="E245" s="55"/>
      <c r="F245" s="55"/>
      <c r="G245" s="55"/>
      <c r="H245" s="56"/>
      <c r="I245" s="57">
        <f>I244*15%</f>
        <v>21969.190584</v>
      </c>
    </row>
    <row r="246" spans="2:9" ht="25.5">
      <c r="B246" s="73" t="s">
        <v>25</v>
      </c>
      <c r="C246" s="53"/>
      <c r="D246" s="73"/>
      <c r="E246" s="55"/>
      <c r="F246" s="55"/>
      <c r="G246" s="55"/>
      <c r="H246" s="56"/>
      <c r="I246" s="58">
        <f>I244+I245</f>
        <v>168430.461144</v>
      </c>
    </row>
    <row r="247" spans="2:9">
      <c r="B247" s="59"/>
      <c r="C247" s="60"/>
      <c r="D247" s="59"/>
      <c r="E247" s="61"/>
      <c r="F247" s="61"/>
      <c r="G247" s="61"/>
      <c r="H247" s="62"/>
      <c r="I247" s="60"/>
    </row>
    <row r="248" spans="2:9">
      <c r="B248" s="64" t="s">
        <v>5</v>
      </c>
      <c r="C248" s="143" t="s">
        <v>6</v>
      </c>
      <c r="D248" s="143"/>
      <c r="E248" s="143"/>
      <c r="F248" s="64" t="s">
        <v>7</v>
      </c>
      <c r="G248" s="64" t="s">
        <v>8</v>
      </c>
      <c r="H248" s="64" t="s">
        <v>9</v>
      </c>
      <c r="I248" s="64" t="s">
        <v>10</v>
      </c>
    </row>
    <row r="249" spans="2:9">
      <c r="B249" s="65"/>
      <c r="C249" s="119"/>
      <c r="D249" s="120"/>
      <c r="E249" s="121"/>
      <c r="F249" s="73"/>
      <c r="G249" s="73"/>
      <c r="H249" s="73"/>
      <c r="I249" s="73"/>
    </row>
    <row r="250" spans="2:9">
      <c r="B250" s="65"/>
      <c r="C250" s="119"/>
      <c r="D250" s="120"/>
      <c r="E250" s="121"/>
      <c r="F250" s="73"/>
      <c r="G250" s="73"/>
      <c r="H250" s="73"/>
      <c r="I250" s="73"/>
    </row>
    <row r="251" spans="2:9">
      <c r="B251" s="72"/>
      <c r="C251" s="119" t="s">
        <v>34</v>
      </c>
      <c r="D251" s="120"/>
      <c r="E251" s="121"/>
      <c r="F251" s="73"/>
      <c r="G251" s="73"/>
      <c r="H251" s="73"/>
      <c r="I251" s="73">
        <f>SUM(I249:I250)</f>
        <v>0</v>
      </c>
    </row>
    <row r="252" spans="2:9">
      <c r="B252" s="119"/>
      <c r="C252" s="120"/>
      <c r="D252" s="120"/>
      <c r="E252" s="120"/>
      <c r="F252" s="120"/>
      <c r="G252" s="120"/>
      <c r="H252" s="120"/>
      <c r="I252" s="121"/>
    </row>
    <row r="253" spans="2:9" ht="25.5">
      <c r="B253" s="70"/>
      <c r="C253" s="140" t="s">
        <v>15</v>
      </c>
      <c r="D253" s="141"/>
      <c r="E253" s="142"/>
      <c r="F253" s="84" t="s">
        <v>16</v>
      </c>
      <c r="G253" s="84" t="s">
        <v>17</v>
      </c>
      <c r="H253" s="84" t="s">
        <v>18</v>
      </c>
      <c r="I253" s="64" t="s">
        <v>19</v>
      </c>
    </row>
    <row r="254" spans="2:9">
      <c r="B254" s="72"/>
      <c r="C254" s="125" t="s">
        <v>21</v>
      </c>
      <c r="D254" s="126"/>
      <c r="E254" s="127"/>
      <c r="F254" s="53">
        <v>450</v>
      </c>
      <c r="G254" s="53">
        <v>30</v>
      </c>
      <c r="H254" s="53">
        <f>F254*G254</f>
        <v>13500</v>
      </c>
      <c r="I254" s="53">
        <f>G258*(H254+G257)</f>
        <v>13500</v>
      </c>
    </row>
    <row r="255" spans="2:9">
      <c r="B255" s="72"/>
      <c r="C255" s="128"/>
      <c r="D255" s="129"/>
      <c r="E255" s="130"/>
      <c r="F255" s="53"/>
      <c r="G255" s="53"/>
      <c r="H255" s="73"/>
      <c r="I255" s="73"/>
    </row>
    <row r="256" spans="2:9">
      <c r="B256" s="72"/>
      <c r="C256" s="119"/>
      <c r="D256" s="120"/>
      <c r="E256" s="121"/>
      <c r="F256" s="73"/>
      <c r="G256" s="73"/>
      <c r="H256" s="73"/>
      <c r="I256" s="73"/>
    </row>
    <row r="257" spans="2:9">
      <c r="B257" s="131" t="s">
        <v>11</v>
      </c>
      <c r="C257" s="133" t="s">
        <v>12</v>
      </c>
      <c r="D257" s="133"/>
      <c r="E257" s="133"/>
      <c r="F257" s="56" t="s">
        <v>13</v>
      </c>
      <c r="G257" s="74">
        <v>0</v>
      </c>
      <c r="H257" s="57">
        <v>18812.36</v>
      </c>
      <c r="I257" s="53">
        <f>H257*G257</f>
        <v>0</v>
      </c>
    </row>
    <row r="258" spans="2:9">
      <c r="B258" s="132"/>
      <c r="C258" s="133" t="s">
        <v>14</v>
      </c>
      <c r="D258" s="133"/>
      <c r="E258" s="133"/>
      <c r="F258" s="56" t="s">
        <v>13</v>
      </c>
      <c r="G258" s="75">
        <v>1</v>
      </c>
      <c r="H258" s="57">
        <v>18812.36</v>
      </c>
      <c r="I258" s="53">
        <f>G258*H258</f>
        <v>18812.36</v>
      </c>
    </row>
    <row r="259" spans="2:9">
      <c r="B259" s="116" t="s">
        <v>34</v>
      </c>
      <c r="C259" s="117"/>
      <c r="D259" s="117"/>
      <c r="E259" s="118"/>
      <c r="F259" s="76"/>
      <c r="G259" s="76"/>
      <c r="H259" s="76"/>
      <c r="I259" s="77">
        <f>SUM(I258)</f>
        <v>18812.36</v>
      </c>
    </row>
    <row r="261" spans="2:9">
      <c r="B261" s="134" t="s">
        <v>26</v>
      </c>
      <c r="C261" s="134"/>
      <c r="D261" s="135" t="s">
        <v>52</v>
      </c>
      <c r="E261" s="135"/>
      <c r="F261" s="135"/>
      <c r="G261" s="135"/>
      <c r="H261" s="135"/>
      <c r="I261" s="135"/>
    </row>
    <row r="262" spans="2:9" ht="51">
      <c r="B262" s="51" t="s">
        <v>0</v>
      </c>
      <c r="C262" s="51" t="s">
        <v>1</v>
      </c>
      <c r="D262" s="51" t="s">
        <v>41</v>
      </c>
      <c r="E262" s="51" t="s">
        <v>35</v>
      </c>
      <c r="F262" s="51" t="s">
        <v>39</v>
      </c>
      <c r="G262" s="51" t="s">
        <v>2</v>
      </c>
      <c r="H262" s="51" t="s">
        <v>3</v>
      </c>
      <c r="I262" s="51" t="s">
        <v>4</v>
      </c>
    </row>
    <row r="263" spans="2:9">
      <c r="B263" s="52">
        <v>1</v>
      </c>
      <c r="C263" s="52">
        <v>2</v>
      </c>
      <c r="D263" s="52">
        <v>3</v>
      </c>
      <c r="E263" s="52">
        <v>4</v>
      </c>
      <c r="F263" s="52">
        <v>5</v>
      </c>
      <c r="G263" s="52">
        <v>6</v>
      </c>
      <c r="H263" s="52">
        <v>7</v>
      </c>
      <c r="I263" s="52">
        <v>8</v>
      </c>
    </row>
    <row r="264" spans="2:9">
      <c r="B264" s="53">
        <f>I275+I272</f>
        <v>19800</v>
      </c>
      <c r="C264" s="53">
        <f>I280</f>
        <v>37624.720000000001</v>
      </c>
      <c r="D264" s="53">
        <f>C264*112%</f>
        <v>42139.686400000006</v>
      </c>
      <c r="E264" s="53">
        <f>C264*169%</f>
        <v>63585.7768</v>
      </c>
      <c r="F264" s="53">
        <f>C264*355%</f>
        <v>133567.75599999999</v>
      </c>
      <c r="G264" s="53">
        <f>B264+D264+E264+F264</f>
        <v>259093.21919999999</v>
      </c>
      <c r="H264" s="53">
        <f>G264*10%</f>
        <v>25909.321920000002</v>
      </c>
      <c r="I264" s="53">
        <f>H264+G264</f>
        <v>285002.54112000001</v>
      </c>
    </row>
    <row r="265" spans="2:9">
      <c r="B265" s="73" t="s">
        <v>23</v>
      </c>
      <c r="C265" s="53"/>
      <c r="D265" s="73"/>
      <c r="E265" s="55"/>
      <c r="F265" s="55"/>
      <c r="G265" s="55"/>
      <c r="H265" s="56">
        <v>1</v>
      </c>
      <c r="I265" s="57">
        <f>I264</f>
        <v>285002.54112000001</v>
      </c>
    </row>
    <row r="266" spans="2:9">
      <c r="B266" s="73" t="s">
        <v>24</v>
      </c>
      <c r="C266" s="53"/>
      <c r="D266" s="73"/>
      <c r="E266" s="55"/>
      <c r="F266" s="55"/>
      <c r="G266" s="55"/>
      <c r="H266" s="56"/>
      <c r="I266" s="57">
        <f>I265*15%</f>
        <v>42750.381168</v>
      </c>
    </row>
    <row r="267" spans="2:9" ht="25.5">
      <c r="B267" s="73" t="s">
        <v>25</v>
      </c>
      <c r="C267" s="53"/>
      <c r="D267" s="73"/>
      <c r="E267" s="55"/>
      <c r="F267" s="55"/>
      <c r="G267" s="55"/>
      <c r="H267" s="56"/>
      <c r="I267" s="58">
        <f>I265+I266</f>
        <v>327752.922288</v>
      </c>
    </row>
    <row r="268" spans="2:9">
      <c r="B268" s="59"/>
      <c r="C268" s="60"/>
      <c r="D268" s="59"/>
      <c r="E268" s="61"/>
      <c r="F268" s="61"/>
      <c r="G268" s="61"/>
      <c r="H268" s="62"/>
      <c r="I268" s="60"/>
    </row>
    <row r="269" spans="2:9">
      <c r="B269" s="64" t="s">
        <v>5</v>
      </c>
      <c r="C269" s="143" t="s">
        <v>6</v>
      </c>
      <c r="D269" s="143"/>
      <c r="E269" s="143"/>
      <c r="F269" s="64" t="s">
        <v>7</v>
      </c>
      <c r="G269" s="64" t="s">
        <v>8</v>
      </c>
      <c r="H269" s="64" t="s">
        <v>9</v>
      </c>
      <c r="I269" s="64" t="s">
        <v>10</v>
      </c>
    </row>
    <row r="270" spans="2:9">
      <c r="B270" s="65"/>
      <c r="C270" s="119" t="s">
        <v>42</v>
      </c>
      <c r="D270" s="120"/>
      <c r="E270" s="121"/>
      <c r="F270" s="73" t="s">
        <v>43</v>
      </c>
      <c r="G270" s="73">
        <v>0</v>
      </c>
      <c r="H270" s="73">
        <v>10000</v>
      </c>
      <c r="I270" s="73">
        <f>G270*H270</f>
        <v>0</v>
      </c>
    </row>
    <row r="271" spans="2:9">
      <c r="B271" s="65"/>
      <c r="C271" s="119" t="s">
        <v>44</v>
      </c>
      <c r="D271" s="120"/>
      <c r="E271" s="121"/>
      <c r="F271" s="73" t="s">
        <v>20</v>
      </c>
      <c r="G271" s="73">
        <v>0</v>
      </c>
      <c r="H271" s="73">
        <v>17000</v>
      </c>
      <c r="I271" s="73">
        <f>G271*H271</f>
        <v>0</v>
      </c>
    </row>
    <row r="272" spans="2:9">
      <c r="B272" s="72"/>
      <c r="C272" s="119" t="s">
        <v>34</v>
      </c>
      <c r="D272" s="120"/>
      <c r="E272" s="121"/>
      <c r="F272" s="73"/>
      <c r="G272" s="73"/>
      <c r="H272" s="73"/>
      <c r="I272" s="73">
        <f>SUM(I270:I271)</f>
        <v>0</v>
      </c>
    </row>
    <row r="273" spans="2:9">
      <c r="B273" s="119"/>
      <c r="C273" s="120"/>
      <c r="D273" s="120"/>
      <c r="E273" s="120"/>
      <c r="F273" s="120"/>
      <c r="G273" s="120"/>
      <c r="H273" s="120"/>
      <c r="I273" s="121"/>
    </row>
    <row r="274" spans="2:9" ht="25.5">
      <c r="B274" s="70"/>
      <c r="C274" s="140" t="s">
        <v>15</v>
      </c>
      <c r="D274" s="141"/>
      <c r="E274" s="142"/>
      <c r="F274" s="84" t="s">
        <v>16</v>
      </c>
      <c r="G274" s="84" t="s">
        <v>17</v>
      </c>
      <c r="H274" s="84" t="s">
        <v>18</v>
      </c>
      <c r="I274" s="64" t="s">
        <v>19</v>
      </c>
    </row>
    <row r="275" spans="2:9">
      <c r="B275" s="72"/>
      <c r="C275" s="125" t="s">
        <v>21</v>
      </c>
      <c r="D275" s="126"/>
      <c r="E275" s="127"/>
      <c r="F275" s="53">
        <v>450</v>
      </c>
      <c r="G275" s="53">
        <v>22</v>
      </c>
      <c r="H275" s="53">
        <f>F275*G275</f>
        <v>9900</v>
      </c>
      <c r="I275" s="53">
        <f>G279*(H275+G278)</f>
        <v>19800</v>
      </c>
    </row>
    <row r="276" spans="2:9">
      <c r="B276" s="72"/>
      <c r="C276" s="128"/>
      <c r="D276" s="129"/>
      <c r="E276" s="130"/>
      <c r="F276" s="53"/>
      <c r="G276" s="53"/>
      <c r="H276" s="73"/>
      <c r="I276" s="73"/>
    </row>
    <row r="277" spans="2:9">
      <c r="B277" s="72"/>
      <c r="C277" s="119"/>
      <c r="D277" s="120"/>
      <c r="E277" s="121"/>
      <c r="F277" s="73"/>
      <c r="G277" s="73"/>
      <c r="H277" s="73"/>
      <c r="I277" s="73"/>
    </row>
    <row r="278" spans="2:9">
      <c r="B278" s="131" t="s">
        <v>11</v>
      </c>
      <c r="C278" s="133" t="s">
        <v>12</v>
      </c>
      <c r="D278" s="133"/>
      <c r="E278" s="133"/>
      <c r="F278" s="56" t="s">
        <v>13</v>
      </c>
      <c r="G278" s="74">
        <v>0</v>
      </c>
      <c r="H278" s="57">
        <v>18812.36</v>
      </c>
      <c r="I278" s="53">
        <f>H278*G278</f>
        <v>0</v>
      </c>
    </row>
    <row r="279" spans="2:9">
      <c r="B279" s="132"/>
      <c r="C279" s="133" t="s">
        <v>14</v>
      </c>
      <c r="D279" s="133"/>
      <c r="E279" s="133"/>
      <c r="F279" s="56" t="s">
        <v>13</v>
      </c>
      <c r="G279" s="75">
        <v>2</v>
      </c>
      <c r="H279" s="57">
        <v>18812.36</v>
      </c>
      <c r="I279" s="53">
        <f>G279*H279</f>
        <v>37624.720000000001</v>
      </c>
    </row>
    <row r="280" spans="2:9">
      <c r="B280" s="116" t="s">
        <v>34</v>
      </c>
      <c r="C280" s="117"/>
      <c r="D280" s="117"/>
      <c r="E280" s="118"/>
      <c r="F280" s="76"/>
      <c r="G280" s="76"/>
      <c r="H280" s="76"/>
      <c r="I280" s="77">
        <f>SUM(I279)</f>
        <v>37624.720000000001</v>
      </c>
    </row>
    <row r="282" spans="2:9">
      <c r="B282" s="134" t="s">
        <v>26</v>
      </c>
      <c r="C282" s="134"/>
      <c r="D282" s="135" t="s">
        <v>53</v>
      </c>
      <c r="E282" s="135"/>
      <c r="F282" s="135"/>
      <c r="G282" s="135"/>
      <c r="H282" s="135"/>
      <c r="I282" s="135"/>
    </row>
    <row r="283" spans="2:9" ht="51">
      <c r="B283" s="51" t="s">
        <v>0</v>
      </c>
      <c r="C283" s="51" t="s">
        <v>1</v>
      </c>
      <c r="D283" s="51" t="s">
        <v>41</v>
      </c>
      <c r="E283" s="51" t="s">
        <v>35</v>
      </c>
      <c r="F283" s="51" t="s">
        <v>39</v>
      </c>
      <c r="G283" s="51" t="s">
        <v>2</v>
      </c>
      <c r="H283" s="51" t="s">
        <v>3</v>
      </c>
      <c r="I283" s="51" t="s">
        <v>4</v>
      </c>
    </row>
    <row r="284" spans="2:9">
      <c r="B284" s="52">
        <v>1</v>
      </c>
      <c r="C284" s="52">
        <v>2</v>
      </c>
      <c r="D284" s="52">
        <v>3</v>
      </c>
      <c r="E284" s="52">
        <v>4</v>
      </c>
      <c r="F284" s="52">
        <v>5</v>
      </c>
      <c r="G284" s="52">
        <v>6</v>
      </c>
      <c r="H284" s="52">
        <v>7</v>
      </c>
      <c r="I284" s="52">
        <v>8</v>
      </c>
    </row>
    <row r="285" spans="2:9">
      <c r="B285" s="53">
        <f>I296+I293</f>
        <v>186000</v>
      </c>
      <c r="C285" s="53">
        <f>I301</f>
        <v>188123.6</v>
      </c>
      <c r="D285" s="53">
        <f>C285*112%</f>
        <v>210698.43200000003</v>
      </c>
      <c r="E285" s="53">
        <f>C285*169%</f>
        <v>317928.88400000002</v>
      </c>
      <c r="F285" s="53">
        <f>C285*355%</f>
        <v>667838.78</v>
      </c>
      <c r="G285" s="53">
        <f>B285+D285+E285+F285</f>
        <v>1382466.0960000001</v>
      </c>
      <c r="H285" s="53">
        <f>G285*10%</f>
        <v>138246.60960000003</v>
      </c>
      <c r="I285" s="53">
        <f>H285+G285</f>
        <v>1520712.7056000002</v>
      </c>
    </row>
    <row r="286" spans="2:9">
      <c r="B286" s="73" t="s">
        <v>23</v>
      </c>
      <c r="C286" s="53"/>
      <c r="D286" s="73"/>
      <c r="E286" s="55"/>
      <c r="F286" s="55"/>
      <c r="G286" s="55"/>
      <c r="H286" s="56">
        <v>1</v>
      </c>
      <c r="I286" s="57">
        <f>I285</f>
        <v>1520712.7056000002</v>
      </c>
    </row>
    <row r="287" spans="2:9">
      <c r="B287" s="73" t="s">
        <v>24</v>
      </c>
      <c r="C287" s="53"/>
      <c r="D287" s="73"/>
      <c r="E287" s="55"/>
      <c r="F287" s="55"/>
      <c r="G287" s="55"/>
      <c r="H287" s="56"/>
      <c r="I287" s="57">
        <f>I286*15%</f>
        <v>228106.90584000002</v>
      </c>
    </row>
    <row r="288" spans="2:9" ht="25.5">
      <c r="B288" s="73" t="s">
        <v>25</v>
      </c>
      <c r="C288" s="53"/>
      <c r="D288" s="73"/>
      <c r="E288" s="55"/>
      <c r="F288" s="55"/>
      <c r="G288" s="55"/>
      <c r="H288" s="56"/>
      <c r="I288" s="58">
        <f>I286+I287</f>
        <v>1748819.6114400001</v>
      </c>
    </row>
    <row r="289" spans="2:9">
      <c r="B289" s="59"/>
      <c r="C289" s="60"/>
      <c r="D289" s="59"/>
      <c r="E289" s="61"/>
      <c r="F289" s="61"/>
      <c r="G289" s="61"/>
      <c r="H289" s="62"/>
      <c r="I289" s="60"/>
    </row>
    <row r="290" spans="2:9">
      <c r="B290" s="64" t="s">
        <v>5</v>
      </c>
      <c r="C290" s="143" t="s">
        <v>6</v>
      </c>
      <c r="D290" s="143"/>
      <c r="E290" s="143"/>
      <c r="F290" s="64" t="s">
        <v>7</v>
      </c>
      <c r="G290" s="64" t="s">
        <v>8</v>
      </c>
      <c r="H290" s="64" t="s">
        <v>9</v>
      </c>
      <c r="I290" s="64" t="s">
        <v>10</v>
      </c>
    </row>
    <row r="291" spans="2:9">
      <c r="B291" s="65"/>
      <c r="C291" s="119" t="s">
        <v>42</v>
      </c>
      <c r="D291" s="120"/>
      <c r="E291" s="121"/>
      <c r="F291" s="73" t="s">
        <v>43</v>
      </c>
      <c r="G291" s="73">
        <v>0</v>
      </c>
      <c r="H291" s="73">
        <v>10000</v>
      </c>
      <c r="I291" s="73">
        <f>G291*H291</f>
        <v>0</v>
      </c>
    </row>
    <row r="292" spans="2:9">
      <c r="B292" s="65"/>
      <c r="C292" s="119" t="s">
        <v>44</v>
      </c>
      <c r="D292" s="120"/>
      <c r="E292" s="121"/>
      <c r="F292" s="73" t="s">
        <v>20</v>
      </c>
      <c r="G292" s="73">
        <v>3</v>
      </c>
      <c r="H292" s="73">
        <v>17000</v>
      </c>
      <c r="I292" s="73">
        <f>G292*H292</f>
        <v>51000</v>
      </c>
    </row>
    <row r="293" spans="2:9">
      <c r="B293" s="72"/>
      <c r="C293" s="119" t="s">
        <v>34</v>
      </c>
      <c r="D293" s="120"/>
      <c r="E293" s="121"/>
      <c r="F293" s="73"/>
      <c r="G293" s="73"/>
      <c r="H293" s="73"/>
      <c r="I293" s="73">
        <f>SUM(I291:I292)</f>
        <v>51000</v>
      </c>
    </row>
    <row r="294" spans="2:9">
      <c r="B294" s="119"/>
      <c r="C294" s="120"/>
      <c r="D294" s="120"/>
      <c r="E294" s="120"/>
      <c r="F294" s="120"/>
      <c r="G294" s="120"/>
      <c r="H294" s="120"/>
      <c r="I294" s="121"/>
    </row>
    <row r="295" spans="2:9" ht="25.5">
      <c r="B295" s="70"/>
      <c r="C295" s="140" t="s">
        <v>15</v>
      </c>
      <c r="D295" s="141"/>
      <c r="E295" s="142"/>
      <c r="F295" s="84" t="s">
        <v>16</v>
      </c>
      <c r="G295" s="84" t="s">
        <v>17</v>
      </c>
      <c r="H295" s="84" t="s">
        <v>18</v>
      </c>
      <c r="I295" s="64" t="s">
        <v>19</v>
      </c>
    </row>
    <row r="296" spans="2:9">
      <c r="B296" s="72"/>
      <c r="C296" s="125" t="s">
        <v>21</v>
      </c>
      <c r="D296" s="126"/>
      <c r="E296" s="127"/>
      <c r="F296" s="53">
        <v>450</v>
      </c>
      <c r="G296" s="53">
        <v>30</v>
      </c>
      <c r="H296" s="53">
        <f>F296*G296</f>
        <v>13500</v>
      </c>
      <c r="I296" s="53">
        <f>G300*(H296+G299)</f>
        <v>135000</v>
      </c>
    </row>
    <row r="297" spans="2:9">
      <c r="B297" s="72"/>
      <c r="C297" s="128"/>
      <c r="D297" s="129"/>
      <c r="E297" s="130"/>
      <c r="F297" s="53"/>
      <c r="G297" s="53"/>
      <c r="H297" s="73"/>
      <c r="I297" s="73"/>
    </row>
    <row r="298" spans="2:9">
      <c r="B298" s="72"/>
      <c r="C298" s="119"/>
      <c r="D298" s="120"/>
      <c r="E298" s="121"/>
      <c r="F298" s="73"/>
      <c r="G298" s="73"/>
      <c r="H298" s="73"/>
      <c r="I298" s="73"/>
    </row>
    <row r="299" spans="2:9">
      <c r="B299" s="131" t="s">
        <v>11</v>
      </c>
      <c r="C299" s="133" t="s">
        <v>12</v>
      </c>
      <c r="D299" s="133"/>
      <c r="E299" s="133"/>
      <c r="F299" s="56" t="s">
        <v>13</v>
      </c>
      <c r="G299" s="74">
        <v>0</v>
      </c>
      <c r="H299" s="57">
        <v>18812.36</v>
      </c>
      <c r="I299" s="53">
        <f>H299*G299</f>
        <v>0</v>
      </c>
    </row>
    <row r="300" spans="2:9">
      <c r="B300" s="132"/>
      <c r="C300" s="133" t="s">
        <v>14</v>
      </c>
      <c r="D300" s="133"/>
      <c r="E300" s="133"/>
      <c r="F300" s="56" t="s">
        <v>13</v>
      </c>
      <c r="G300" s="75">
        <v>10</v>
      </c>
      <c r="H300" s="57">
        <v>18812.36</v>
      </c>
      <c r="I300" s="53">
        <f>G300*H300</f>
        <v>188123.6</v>
      </c>
    </row>
    <row r="301" spans="2:9">
      <c r="B301" s="116" t="s">
        <v>34</v>
      </c>
      <c r="C301" s="117"/>
      <c r="D301" s="117"/>
      <c r="E301" s="118"/>
      <c r="F301" s="76"/>
      <c r="G301" s="76"/>
      <c r="H301" s="76"/>
      <c r="I301" s="77">
        <f>SUM(I300)</f>
        <v>188123.6</v>
      </c>
    </row>
    <row r="303" spans="2:9">
      <c r="B303" s="134" t="s">
        <v>26</v>
      </c>
      <c r="C303" s="134"/>
      <c r="D303" s="135" t="s">
        <v>54</v>
      </c>
      <c r="E303" s="135"/>
      <c r="F303" s="135"/>
      <c r="G303" s="135"/>
      <c r="H303" s="135"/>
      <c r="I303" s="135"/>
    </row>
    <row r="304" spans="2:9" ht="51">
      <c r="B304" s="51" t="s">
        <v>0</v>
      </c>
      <c r="C304" s="51" t="s">
        <v>1</v>
      </c>
      <c r="D304" s="51" t="s">
        <v>41</v>
      </c>
      <c r="E304" s="51" t="s">
        <v>35</v>
      </c>
      <c r="F304" s="51" t="s">
        <v>39</v>
      </c>
      <c r="G304" s="51" t="s">
        <v>2</v>
      </c>
      <c r="H304" s="51" t="s">
        <v>3</v>
      </c>
      <c r="I304" s="51" t="s">
        <v>4</v>
      </c>
    </row>
    <row r="305" spans="2:9">
      <c r="B305" s="52">
        <v>1</v>
      </c>
      <c r="C305" s="52">
        <v>2</v>
      </c>
      <c r="D305" s="52">
        <v>3</v>
      </c>
      <c r="E305" s="52">
        <v>4</v>
      </c>
      <c r="F305" s="52">
        <v>5</v>
      </c>
      <c r="G305" s="52">
        <v>6</v>
      </c>
      <c r="H305" s="52">
        <v>7</v>
      </c>
      <c r="I305" s="52">
        <v>8</v>
      </c>
    </row>
    <row r="306" spans="2:9">
      <c r="B306" s="53">
        <f>I317+I314</f>
        <v>250000</v>
      </c>
      <c r="C306" s="53">
        <f>I322</f>
        <v>300997.76000000001</v>
      </c>
      <c r="D306" s="53">
        <f>C306*112%</f>
        <v>337117.49120000005</v>
      </c>
      <c r="E306" s="53">
        <f>C306*169%</f>
        <v>508686.2144</v>
      </c>
      <c r="F306" s="53">
        <f>C306*355%</f>
        <v>1068542.048</v>
      </c>
      <c r="G306" s="53">
        <f>B306+D306+E306+F306</f>
        <v>2164345.7535999999</v>
      </c>
      <c r="H306" s="53">
        <f>G306*10%</f>
        <v>216434.57536000002</v>
      </c>
      <c r="I306" s="53">
        <f>H306+G306</f>
        <v>2380780.3289600001</v>
      </c>
    </row>
    <row r="307" spans="2:9">
      <c r="B307" s="73" t="s">
        <v>23</v>
      </c>
      <c r="C307" s="53"/>
      <c r="D307" s="73"/>
      <c r="E307" s="55"/>
      <c r="F307" s="55"/>
      <c r="G307" s="55"/>
      <c r="H307" s="56">
        <v>1</v>
      </c>
      <c r="I307" s="57">
        <f>I306</f>
        <v>2380780.3289600001</v>
      </c>
    </row>
    <row r="308" spans="2:9">
      <c r="B308" s="73" t="s">
        <v>24</v>
      </c>
      <c r="C308" s="53"/>
      <c r="D308" s="73"/>
      <c r="E308" s="55"/>
      <c r="F308" s="55"/>
      <c r="G308" s="55"/>
      <c r="H308" s="56"/>
      <c r="I308" s="57">
        <f>I307*15%</f>
        <v>357117.049344</v>
      </c>
    </row>
    <row r="309" spans="2:9" ht="25.5">
      <c r="B309" s="73" t="s">
        <v>25</v>
      </c>
      <c r="C309" s="53"/>
      <c r="D309" s="73"/>
      <c r="E309" s="55"/>
      <c r="F309" s="55"/>
      <c r="G309" s="55"/>
      <c r="H309" s="56"/>
      <c r="I309" s="58">
        <f>I307+I308</f>
        <v>2737897.378304</v>
      </c>
    </row>
    <row r="310" spans="2:9">
      <c r="B310" s="59"/>
      <c r="C310" s="60"/>
      <c r="D310" s="59"/>
      <c r="E310" s="61"/>
      <c r="F310" s="61"/>
      <c r="G310" s="61"/>
      <c r="H310" s="62"/>
      <c r="I310" s="60"/>
    </row>
    <row r="311" spans="2:9">
      <c r="B311" s="64" t="s">
        <v>5</v>
      </c>
      <c r="C311" s="143" t="s">
        <v>6</v>
      </c>
      <c r="D311" s="143"/>
      <c r="E311" s="143"/>
      <c r="F311" s="64" t="s">
        <v>7</v>
      </c>
      <c r="G311" s="64" t="s">
        <v>8</v>
      </c>
      <c r="H311" s="64" t="s">
        <v>9</v>
      </c>
      <c r="I311" s="64" t="s">
        <v>10</v>
      </c>
    </row>
    <row r="312" spans="2:9">
      <c r="B312" s="65"/>
      <c r="C312" s="119" t="s">
        <v>42</v>
      </c>
      <c r="D312" s="120"/>
      <c r="E312" s="121"/>
      <c r="F312" s="73" t="s">
        <v>43</v>
      </c>
      <c r="G312" s="73">
        <v>0</v>
      </c>
      <c r="H312" s="73">
        <v>10000</v>
      </c>
      <c r="I312" s="73">
        <f>G312*H312</f>
        <v>0</v>
      </c>
    </row>
    <row r="313" spans="2:9">
      <c r="B313" s="65"/>
      <c r="C313" s="119" t="s">
        <v>44</v>
      </c>
      <c r="D313" s="120"/>
      <c r="E313" s="121"/>
      <c r="F313" s="73" t="s">
        <v>20</v>
      </c>
      <c r="G313" s="73">
        <v>2</v>
      </c>
      <c r="H313" s="73">
        <v>17000</v>
      </c>
      <c r="I313" s="73">
        <f>G313*H313</f>
        <v>34000</v>
      </c>
    </row>
    <row r="314" spans="2:9">
      <c r="B314" s="72"/>
      <c r="C314" s="119" t="s">
        <v>34</v>
      </c>
      <c r="D314" s="120"/>
      <c r="E314" s="121"/>
      <c r="F314" s="73"/>
      <c r="G314" s="73"/>
      <c r="H314" s="73"/>
      <c r="I314" s="73">
        <f>SUM(I312:I313)</f>
        <v>34000</v>
      </c>
    </row>
    <row r="315" spans="2:9">
      <c r="B315" s="119"/>
      <c r="C315" s="120"/>
      <c r="D315" s="120"/>
      <c r="E315" s="120"/>
      <c r="F315" s="120"/>
      <c r="G315" s="120"/>
      <c r="H315" s="120"/>
      <c r="I315" s="121"/>
    </row>
    <row r="316" spans="2:9" ht="25.5">
      <c r="B316" s="70"/>
      <c r="C316" s="140" t="s">
        <v>15</v>
      </c>
      <c r="D316" s="141"/>
      <c r="E316" s="142"/>
      <c r="F316" s="84" t="s">
        <v>16</v>
      </c>
      <c r="G316" s="84" t="s">
        <v>17</v>
      </c>
      <c r="H316" s="84" t="s">
        <v>18</v>
      </c>
      <c r="I316" s="64" t="s">
        <v>19</v>
      </c>
    </row>
    <row r="317" spans="2:9">
      <c r="B317" s="72"/>
      <c r="C317" s="125" t="s">
        <v>21</v>
      </c>
      <c r="D317" s="126"/>
      <c r="E317" s="127"/>
      <c r="F317" s="53">
        <v>450</v>
      </c>
      <c r="G317" s="53">
        <v>30</v>
      </c>
      <c r="H317" s="53">
        <f>F317*G317</f>
        <v>13500</v>
      </c>
      <c r="I317" s="53">
        <f>G321*(H317+G320)</f>
        <v>216000</v>
      </c>
    </row>
    <row r="318" spans="2:9">
      <c r="B318" s="72"/>
      <c r="C318" s="128"/>
      <c r="D318" s="129"/>
      <c r="E318" s="130"/>
      <c r="F318" s="53"/>
      <c r="G318" s="53"/>
      <c r="H318" s="73"/>
      <c r="I318" s="73"/>
    </row>
    <row r="319" spans="2:9">
      <c r="B319" s="72"/>
      <c r="C319" s="119"/>
      <c r="D319" s="120"/>
      <c r="E319" s="121"/>
      <c r="F319" s="73"/>
      <c r="G319" s="73"/>
      <c r="H319" s="73"/>
      <c r="I319" s="73"/>
    </row>
    <row r="320" spans="2:9">
      <c r="B320" s="131" t="s">
        <v>11</v>
      </c>
      <c r="C320" s="133" t="s">
        <v>12</v>
      </c>
      <c r="D320" s="133"/>
      <c r="E320" s="133"/>
      <c r="F320" s="56" t="s">
        <v>13</v>
      </c>
      <c r="G320" s="74">
        <v>0</v>
      </c>
      <c r="H320" s="57">
        <v>18812.36</v>
      </c>
      <c r="I320" s="53">
        <f>H320*G320</f>
        <v>0</v>
      </c>
    </row>
    <row r="321" spans="2:9">
      <c r="B321" s="132"/>
      <c r="C321" s="133" t="s">
        <v>14</v>
      </c>
      <c r="D321" s="133"/>
      <c r="E321" s="133"/>
      <c r="F321" s="56" t="s">
        <v>13</v>
      </c>
      <c r="G321" s="75">
        <v>16</v>
      </c>
      <c r="H321" s="57">
        <v>18812.36</v>
      </c>
      <c r="I321" s="53">
        <f>G321*H321</f>
        <v>300997.76000000001</v>
      </c>
    </row>
    <row r="322" spans="2:9">
      <c r="B322" s="116" t="s">
        <v>34</v>
      </c>
      <c r="C322" s="117"/>
      <c r="D322" s="117"/>
      <c r="E322" s="118"/>
      <c r="F322" s="76"/>
      <c r="G322" s="76"/>
      <c r="H322" s="76"/>
      <c r="I322" s="77">
        <f>SUM(I321)</f>
        <v>300997.76000000001</v>
      </c>
    </row>
    <row r="324" spans="2:9">
      <c r="B324" s="134" t="s">
        <v>26</v>
      </c>
      <c r="C324" s="134"/>
      <c r="D324" s="135" t="s">
        <v>55</v>
      </c>
      <c r="E324" s="135"/>
      <c r="F324" s="135"/>
      <c r="G324" s="135"/>
      <c r="H324" s="135"/>
      <c r="I324" s="135"/>
    </row>
    <row r="325" spans="2:9" ht="51">
      <c r="B325" s="51" t="s">
        <v>0</v>
      </c>
      <c r="C325" s="51" t="s">
        <v>1</v>
      </c>
      <c r="D325" s="51" t="s">
        <v>41</v>
      </c>
      <c r="E325" s="51" t="s">
        <v>35</v>
      </c>
      <c r="F325" s="51" t="s">
        <v>39</v>
      </c>
      <c r="G325" s="51" t="s">
        <v>2</v>
      </c>
      <c r="H325" s="51" t="s">
        <v>3</v>
      </c>
      <c r="I325" s="51" t="s">
        <v>4</v>
      </c>
    </row>
    <row r="326" spans="2:9">
      <c r="B326" s="52">
        <v>1</v>
      </c>
      <c r="C326" s="52">
        <v>2</v>
      </c>
      <c r="D326" s="52">
        <v>3</v>
      </c>
      <c r="E326" s="52">
        <v>4</v>
      </c>
      <c r="F326" s="52">
        <v>5</v>
      </c>
      <c r="G326" s="52">
        <v>6</v>
      </c>
      <c r="H326" s="52">
        <v>7</v>
      </c>
      <c r="I326" s="52">
        <v>8</v>
      </c>
    </row>
    <row r="327" spans="2:9">
      <c r="B327" s="53">
        <f>I338+I335</f>
        <v>311000</v>
      </c>
      <c r="C327" s="53">
        <f>I343</f>
        <v>300997.76000000001</v>
      </c>
      <c r="D327" s="53">
        <f>C327*112%</f>
        <v>337117.49120000005</v>
      </c>
      <c r="E327" s="53">
        <f>C327*169%</f>
        <v>508686.2144</v>
      </c>
      <c r="F327" s="53">
        <f>C327*355%</f>
        <v>1068542.048</v>
      </c>
      <c r="G327" s="53">
        <f>B327+D327+E327+F327</f>
        <v>2225345.7535999999</v>
      </c>
      <c r="H327" s="53">
        <f>G327*10%</f>
        <v>222534.57536000002</v>
      </c>
      <c r="I327" s="53">
        <f>H327+G327</f>
        <v>2447880.3289600001</v>
      </c>
    </row>
    <row r="328" spans="2:9">
      <c r="B328" s="73" t="s">
        <v>23</v>
      </c>
      <c r="C328" s="53"/>
      <c r="D328" s="73"/>
      <c r="E328" s="55"/>
      <c r="F328" s="55"/>
      <c r="G328" s="55"/>
      <c r="H328" s="56">
        <v>1</v>
      </c>
      <c r="I328" s="57">
        <f>I327</f>
        <v>2447880.3289600001</v>
      </c>
    </row>
    <row r="329" spans="2:9">
      <c r="B329" s="73" t="s">
        <v>24</v>
      </c>
      <c r="C329" s="53"/>
      <c r="D329" s="73"/>
      <c r="E329" s="55"/>
      <c r="F329" s="55"/>
      <c r="G329" s="55"/>
      <c r="H329" s="56"/>
      <c r="I329" s="57">
        <f>I328*15%</f>
        <v>367182.049344</v>
      </c>
    </row>
    <row r="330" spans="2:9" ht="25.5">
      <c r="B330" s="73" t="s">
        <v>25</v>
      </c>
      <c r="C330" s="53"/>
      <c r="D330" s="73"/>
      <c r="E330" s="55"/>
      <c r="F330" s="55"/>
      <c r="G330" s="55"/>
      <c r="H330" s="56"/>
      <c r="I330" s="58">
        <f>I328+I329</f>
        <v>2815062.378304</v>
      </c>
    </row>
    <row r="331" spans="2:9">
      <c r="B331" s="59"/>
      <c r="C331" s="60"/>
      <c r="D331" s="59"/>
      <c r="E331" s="61"/>
      <c r="F331" s="61"/>
      <c r="G331" s="61"/>
      <c r="H331" s="62"/>
      <c r="I331" s="60"/>
    </row>
    <row r="332" spans="2:9">
      <c r="B332" s="64" t="s">
        <v>5</v>
      </c>
      <c r="C332" s="143" t="s">
        <v>6</v>
      </c>
      <c r="D332" s="143"/>
      <c r="E332" s="143"/>
      <c r="F332" s="64" t="s">
        <v>7</v>
      </c>
      <c r="G332" s="64" t="s">
        <v>8</v>
      </c>
      <c r="H332" s="64" t="s">
        <v>9</v>
      </c>
      <c r="I332" s="64" t="s">
        <v>10</v>
      </c>
    </row>
    <row r="333" spans="2:9">
      <c r="B333" s="65"/>
      <c r="C333" s="119" t="s">
        <v>42</v>
      </c>
      <c r="D333" s="120"/>
      <c r="E333" s="121"/>
      <c r="F333" s="73" t="s">
        <v>43</v>
      </c>
      <c r="G333" s="73">
        <v>1</v>
      </c>
      <c r="H333" s="73">
        <v>10000</v>
      </c>
      <c r="I333" s="73">
        <f>G333*H333</f>
        <v>10000</v>
      </c>
    </row>
    <row r="334" spans="2:9">
      <c r="B334" s="65"/>
      <c r="C334" s="119" t="s">
        <v>44</v>
      </c>
      <c r="D334" s="120"/>
      <c r="E334" s="121"/>
      <c r="F334" s="73" t="s">
        <v>20</v>
      </c>
      <c r="G334" s="73">
        <v>5</v>
      </c>
      <c r="H334" s="73">
        <v>17000</v>
      </c>
      <c r="I334" s="73">
        <f>G334*H334</f>
        <v>85000</v>
      </c>
    </row>
    <row r="335" spans="2:9">
      <c r="B335" s="72"/>
      <c r="C335" s="119" t="s">
        <v>34</v>
      </c>
      <c r="D335" s="120"/>
      <c r="E335" s="121"/>
      <c r="F335" s="73"/>
      <c r="G335" s="73"/>
      <c r="H335" s="73"/>
      <c r="I335" s="73">
        <f>SUM(I333:I334)</f>
        <v>95000</v>
      </c>
    </row>
    <row r="336" spans="2:9">
      <c r="B336" s="119"/>
      <c r="C336" s="120"/>
      <c r="D336" s="120"/>
      <c r="E336" s="120"/>
      <c r="F336" s="120"/>
      <c r="G336" s="120"/>
      <c r="H336" s="120"/>
      <c r="I336" s="121"/>
    </row>
    <row r="337" spans="2:9" ht="25.5">
      <c r="B337" s="70"/>
      <c r="C337" s="140" t="s">
        <v>15</v>
      </c>
      <c r="D337" s="141"/>
      <c r="E337" s="142"/>
      <c r="F337" s="84" t="s">
        <v>16</v>
      </c>
      <c r="G337" s="84" t="s">
        <v>17</v>
      </c>
      <c r="H337" s="84" t="s">
        <v>18</v>
      </c>
      <c r="I337" s="64" t="s">
        <v>19</v>
      </c>
    </row>
    <row r="338" spans="2:9">
      <c r="B338" s="72"/>
      <c r="C338" s="125" t="s">
        <v>21</v>
      </c>
      <c r="D338" s="126"/>
      <c r="E338" s="127"/>
      <c r="F338" s="53">
        <v>450</v>
      </c>
      <c r="G338" s="53">
        <v>30</v>
      </c>
      <c r="H338" s="53">
        <f>F338*G338</f>
        <v>13500</v>
      </c>
      <c r="I338" s="53">
        <f>G342*(H338+G341)</f>
        <v>216000</v>
      </c>
    </row>
    <row r="339" spans="2:9">
      <c r="B339" s="72"/>
      <c r="C339" s="128"/>
      <c r="D339" s="129"/>
      <c r="E339" s="130"/>
      <c r="F339" s="53"/>
      <c r="G339" s="53"/>
      <c r="H339" s="73"/>
      <c r="I339" s="73"/>
    </row>
    <row r="340" spans="2:9">
      <c r="B340" s="72"/>
      <c r="C340" s="119"/>
      <c r="D340" s="120"/>
      <c r="E340" s="121"/>
      <c r="F340" s="73"/>
      <c r="G340" s="73"/>
      <c r="H340" s="73"/>
      <c r="I340" s="73"/>
    </row>
    <row r="341" spans="2:9">
      <c r="B341" s="131" t="s">
        <v>11</v>
      </c>
      <c r="C341" s="133" t="s">
        <v>12</v>
      </c>
      <c r="D341" s="133"/>
      <c r="E341" s="133"/>
      <c r="F341" s="56" t="s">
        <v>13</v>
      </c>
      <c r="G341" s="74">
        <v>0</v>
      </c>
      <c r="H341" s="57">
        <v>18812.36</v>
      </c>
      <c r="I341" s="53">
        <f>H341*G341</f>
        <v>0</v>
      </c>
    </row>
    <row r="342" spans="2:9">
      <c r="B342" s="132"/>
      <c r="C342" s="133" t="s">
        <v>14</v>
      </c>
      <c r="D342" s="133"/>
      <c r="E342" s="133"/>
      <c r="F342" s="56" t="s">
        <v>13</v>
      </c>
      <c r="G342" s="75">
        <v>16</v>
      </c>
      <c r="H342" s="57">
        <v>18812.36</v>
      </c>
      <c r="I342" s="53">
        <f>G342*H342</f>
        <v>300997.76000000001</v>
      </c>
    </row>
    <row r="343" spans="2:9">
      <c r="B343" s="116" t="s">
        <v>34</v>
      </c>
      <c r="C343" s="117"/>
      <c r="D343" s="117"/>
      <c r="E343" s="118"/>
      <c r="F343" s="76"/>
      <c r="G343" s="76"/>
      <c r="H343" s="76"/>
      <c r="I343" s="77">
        <f>SUM(I342)</f>
        <v>300997.76000000001</v>
      </c>
    </row>
    <row r="345" spans="2:9">
      <c r="B345" s="134" t="s">
        <v>26</v>
      </c>
      <c r="C345" s="134"/>
      <c r="D345" s="135" t="s">
        <v>56</v>
      </c>
      <c r="E345" s="135"/>
      <c r="F345" s="135"/>
      <c r="G345" s="135"/>
      <c r="H345" s="135"/>
      <c r="I345" s="135"/>
    </row>
    <row r="346" spans="2:9" ht="51">
      <c r="B346" s="51" t="s">
        <v>0</v>
      </c>
      <c r="C346" s="51" t="s">
        <v>1</v>
      </c>
      <c r="D346" s="51" t="s">
        <v>41</v>
      </c>
      <c r="E346" s="51" t="s">
        <v>35</v>
      </c>
      <c r="F346" s="51" t="s">
        <v>39</v>
      </c>
      <c r="G346" s="51" t="s">
        <v>2</v>
      </c>
      <c r="H346" s="51" t="s">
        <v>3</v>
      </c>
      <c r="I346" s="51" t="s">
        <v>4</v>
      </c>
    </row>
    <row r="347" spans="2:9">
      <c r="B347" s="52">
        <v>1</v>
      </c>
      <c r="C347" s="52">
        <v>2</v>
      </c>
      <c r="D347" s="52">
        <v>3</v>
      </c>
      <c r="E347" s="52">
        <v>4</v>
      </c>
      <c r="F347" s="52">
        <v>5</v>
      </c>
      <c r="G347" s="52">
        <v>6</v>
      </c>
      <c r="H347" s="52">
        <v>7</v>
      </c>
      <c r="I347" s="52">
        <v>8</v>
      </c>
    </row>
    <row r="348" spans="2:9">
      <c r="B348" s="53">
        <f>I359+I356</f>
        <v>284000</v>
      </c>
      <c r="C348" s="53">
        <f>I364</f>
        <v>263373.04000000004</v>
      </c>
      <c r="D348" s="53">
        <f>C348*112%</f>
        <v>294977.80480000004</v>
      </c>
      <c r="E348" s="53">
        <f>C348*169%</f>
        <v>445100.43760000006</v>
      </c>
      <c r="F348" s="53">
        <f>C348*355%</f>
        <v>934974.29200000013</v>
      </c>
      <c r="G348" s="53">
        <f>B348+D348+E348+F348</f>
        <v>1959052.5344000002</v>
      </c>
      <c r="H348" s="53">
        <f>G348*10%</f>
        <v>195905.25344000003</v>
      </c>
      <c r="I348" s="53">
        <f>H348+G348</f>
        <v>2154957.7878400004</v>
      </c>
    </row>
    <row r="349" spans="2:9">
      <c r="B349" s="73" t="s">
        <v>23</v>
      </c>
      <c r="C349" s="53"/>
      <c r="D349" s="73"/>
      <c r="E349" s="55"/>
      <c r="F349" s="55"/>
      <c r="G349" s="55"/>
      <c r="H349" s="56">
        <v>1</v>
      </c>
      <c r="I349" s="57">
        <f>I348</f>
        <v>2154957.7878400004</v>
      </c>
    </row>
    <row r="350" spans="2:9">
      <c r="B350" s="73" t="s">
        <v>24</v>
      </c>
      <c r="C350" s="53"/>
      <c r="D350" s="73"/>
      <c r="E350" s="55"/>
      <c r="F350" s="55"/>
      <c r="G350" s="55"/>
      <c r="H350" s="56"/>
      <c r="I350" s="57">
        <f>I349*15%</f>
        <v>323243.66817600006</v>
      </c>
    </row>
    <row r="351" spans="2:9" ht="25.5">
      <c r="B351" s="73" t="s">
        <v>25</v>
      </c>
      <c r="C351" s="53"/>
      <c r="D351" s="73"/>
      <c r="E351" s="55"/>
      <c r="F351" s="55"/>
      <c r="G351" s="55"/>
      <c r="H351" s="56"/>
      <c r="I351" s="58">
        <f>I349+I350</f>
        <v>2478201.4560160004</v>
      </c>
    </row>
    <row r="352" spans="2:9">
      <c r="B352" s="59"/>
      <c r="C352" s="60"/>
      <c r="D352" s="59"/>
      <c r="E352" s="61"/>
      <c r="F352" s="61"/>
      <c r="G352" s="61"/>
      <c r="H352" s="62"/>
      <c r="I352" s="60"/>
    </row>
    <row r="353" spans="2:9">
      <c r="B353" s="64" t="s">
        <v>5</v>
      </c>
      <c r="C353" s="143" t="s">
        <v>6</v>
      </c>
      <c r="D353" s="143"/>
      <c r="E353" s="143"/>
      <c r="F353" s="64" t="s">
        <v>7</v>
      </c>
      <c r="G353" s="64" t="s">
        <v>8</v>
      </c>
      <c r="H353" s="64" t="s">
        <v>9</v>
      </c>
      <c r="I353" s="64" t="s">
        <v>10</v>
      </c>
    </row>
    <row r="354" spans="2:9">
      <c r="B354" s="65"/>
      <c r="C354" s="119" t="s">
        <v>42</v>
      </c>
      <c r="D354" s="120"/>
      <c r="E354" s="121"/>
      <c r="F354" s="73" t="s">
        <v>43</v>
      </c>
      <c r="G354" s="73">
        <v>1</v>
      </c>
      <c r="H354" s="73">
        <v>10000</v>
      </c>
      <c r="I354" s="73">
        <f>G354*H354</f>
        <v>10000</v>
      </c>
    </row>
    <row r="355" spans="2:9">
      <c r="B355" s="65"/>
      <c r="C355" s="119" t="s">
        <v>44</v>
      </c>
      <c r="D355" s="120"/>
      <c r="E355" s="121"/>
      <c r="F355" s="73" t="s">
        <v>20</v>
      </c>
      <c r="G355" s="73">
        <v>5</v>
      </c>
      <c r="H355" s="73">
        <v>17000</v>
      </c>
      <c r="I355" s="73">
        <f>G355*H355</f>
        <v>85000</v>
      </c>
    </row>
    <row r="356" spans="2:9">
      <c r="B356" s="72"/>
      <c r="C356" s="119" t="s">
        <v>34</v>
      </c>
      <c r="D356" s="120"/>
      <c r="E356" s="121"/>
      <c r="F356" s="73"/>
      <c r="G356" s="73"/>
      <c r="H356" s="73"/>
      <c r="I356" s="73">
        <f>SUM(I354:I355)</f>
        <v>95000</v>
      </c>
    </row>
    <row r="357" spans="2:9">
      <c r="B357" s="119"/>
      <c r="C357" s="120"/>
      <c r="D357" s="120"/>
      <c r="E357" s="120"/>
      <c r="F357" s="120"/>
      <c r="G357" s="120"/>
      <c r="H357" s="120"/>
      <c r="I357" s="121"/>
    </row>
    <row r="358" spans="2:9" ht="25.5">
      <c r="B358" s="70"/>
      <c r="C358" s="140" t="s">
        <v>15</v>
      </c>
      <c r="D358" s="141"/>
      <c r="E358" s="142"/>
      <c r="F358" s="84" t="s">
        <v>16</v>
      </c>
      <c r="G358" s="84" t="s">
        <v>17</v>
      </c>
      <c r="H358" s="84" t="s">
        <v>18</v>
      </c>
      <c r="I358" s="64" t="s">
        <v>19</v>
      </c>
    </row>
    <row r="359" spans="2:9">
      <c r="B359" s="72"/>
      <c r="C359" s="125" t="s">
        <v>21</v>
      </c>
      <c r="D359" s="126"/>
      <c r="E359" s="127"/>
      <c r="F359" s="53">
        <v>450</v>
      </c>
      <c r="G359" s="53">
        <v>30</v>
      </c>
      <c r="H359" s="53">
        <f>F359*G359</f>
        <v>13500</v>
      </c>
      <c r="I359" s="53">
        <f>G363*(H359+G362)</f>
        <v>189000</v>
      </c>
    </row>
    <row r="360" spans="2:9">
      <c r="B360" s="72"/>
      <c r="C360" s="128"/>
      <c r="D360" s="129"/>
      <c r="E360" s="130"/>
      <c r="F360" s="53"/>
      <c r="G360" s="53"/>
      <c r="H360" s="73"/>
      <c r="I360" s="73"/>
    </row>
    <row r="361" spans="2:9">
      <c r="B361" s="72"/>
      <c r="C361" s="119"/>
      <c r="D361" s="120"/>
      <c r="E361" s="121"/>
      <c r="F361" s="73"/>
      <c r="G361" s="73"/>
      <c r="H361" s="73"/>
      <c r="I361" s="73"/>
    </row>
    <row r="362" spans="2:9">
      <c r="B362" s="131" t="s">
        <v>11</v>
      </c>
      <c r="C362" s="133" t="s">
        <v>12</v>
      </c>
      <c r="D362" s="133"/>
      <c r="E362" s="133"/>
      <c r="F362" s="56" t="s">
        <v>13</v>
      </c>
      <c r="G362" s="74">
        <v>0</v>
      </c>
      <c r="H362" s="57">
        <v>18812.36</v>
      </c>
      <c r="I362" s="53">
        <f>H362*G362</f>
        <v>0</v>
      </c>
    </row>
    <row r="363" spans="2:9">
      <c r="B363" s="132"/>
      <c r="C363" s="133" t="s">
        <v>14</v>
      </c>
      <c r="D363" s="133"/>
      <c r="E363" s="133"/>
      <c r="F363" s="56" t="s">
        <v>13</v>
      </c>
      <c r="G363" s="75">
        <v>14</v>
      </c>
      <c r="H363" s="57">
        <v>18812.36</v>
      </c>
      <c r="I363" s="53">
        <f>G363*H363</f>
        <v>263373.04000000004</v>
      </c>
    </row>
    <row r="364" spans="2:9">
      <c r="B364" s="116" t="s">
        <v>34</v>
      </c>
      <c r="C364" s="117"/>
      <c r="D364" s="117"/>
      <c r="E364" s="118"/>
      <c r="F364" s="76"/>
      <c r="G364" s="76"/>
      <c r="H364" s="76"/>
      <c r="I364" s="77">
        <f>SUM(I363)</f>
        <v>263373.04000000004</v>
      </c>
    </row>
    <row r="366" spans="2:9">
      <c r="B366" s="134" t="s">
        <v>26</v>
      </c>
      <c r="C366" s="134"/>
      <c r="D366" s="135" t="s">
        <v>57</v>
      </c>
      <c r="E366" s="135"/>
      <c r="F366" s="135"/>
      <c r="G366" s="135"/>
      <c r="H366" s="135"/>
      <c r="I366" s="135"/>
    </row>
    <row r="367" spans="2:9" ht="51">
      <c r="B367" s="51" t="s">
        <v>0</v>
      </c>
      <c r="C367" s="51" t="s">
        <v>1</v>
      </c>
      <c r="D367" s="51" t="s">
        <v>41</v>
      </c>
      <c r="E367" s="51" t="s">
        <v>35</v>
      </c>
      <c r="F367" s="51" t="s">
        <v>39</v>
      </c>
      <c r="G367" s="51" t="s">
        <v>2</v>
      </c>
      <c r="H367" s="51" t="s">
        <v>3</v>
      </c>
      <c r="I367" s="51" t="s">
        <v>4</v>
      </c>
    </row>
    <row r="368" spans="2:9">
      <c r="B368" s="52">
        <v>1</v>
      </c>
      <c r="C368" s="52">
        <v>2</v>
      </c>
      <c r="D368" s="52">
        <v>3</v>
      </c>
      <c r="E368" s="52">
        <v>4</v>
      </c>
      <c r="F368" s="52">
        <v>5</v>
      </c>
      <c r="G368" s="52">
        <v>6</v>
      </c>
      <c r="H368" s="52">
        <v>7</v>
      </c>
      <c r="I368" s="52">
        <v>8</v>
      </c>
    </row>
    <row r="369" spans="2:9">
      <c r="B369" s="53">
        <f>I378+I375</f>
        <v>267000</v>
      </c>
      <c r="C369" s="53">
        <f>I383</f>
        <v>300997.76000000001</v>
      </c>
      <c r="D369" s="53">
        <f>C369*112%</f>
        <v>337117.49120000005</v>
      </c>
      <c r="E369" s="53">
        <f>C369*169%</f>
        <v>508686.2144</v>
      </c>
      <c r="F369" s="53">
        <f>C369*355%</f>
        <v>1068542.048</v>
      </c>
      <c r="G369" s="53">
        <f>B369+D369+E369+F369</f>
        <v>2181345.7535999999</v>
      </c>
      <c r="H369" s="53">
        <f>G369*10%</f>
        <v>218134.57536000002</v>
      </c>
      <c r="I369" s="53">
        <f>H369+G369</f>
        <v>2399480.3289600001</v>
      </c>
    </row>
    <row r="370" spans="2:9">
      <c r="B370" s="73" t="s">
        <v>23</v>
      </c>
      <c r="C370" s="53"/>
      <c r="D370" s="73"/>
      <c r="E370" s="55"/>
      <c r="F370" s="55"/>
      <c r="G370" s="55"/>
      <c r="H370" s="56">
        <v>1</v>
      </c>
      <c r="I370" s="57">
        <f>I369</f>
        <v>2399480.3289600001</v>
      </c>
    </row>
    <row r="371" spans="2:9">
      <c r="B371" s="73" t="s">
        <v>24</v>
      </c>
      <c r="C371" s="53"/>
      <c r="D371" s="73"/>
      <c r="E371" s="55"/>
      <c r="F371" s="55"/>
      <c r="G371" s="55"/>
      <c r="H371" s="56"/>
      <c r="I371" s="57">
        <f>I370*15%</f>
        <v>359922.049344</v>
      </c>
    </row>
    <row r="372" spans="2:9" ht="25.5">
      <c r="B372" s="73" t="s">
        <v>25</v>
      </c>
      <c r="C372" s="53"/>
      <c r="D372" s="73"/>
      <c r="E372" s="55"/>
      <c r="F372" s="55"/>
      <c r="G372" s="55"/>
      <c r="H372" s="56"/>
      <c r="I372" s="58">
        <f>I370+I371</f>
        <v>2759402.378304</v>
      </c>
    </row>
    <row r="373" spans="2:9">
      <c r="B373" s="59"/>
      <c r="C373" s="60"/>
      <c r="D373" s="59"/>
      <c r="E373" s="61"/>
      <c r="F373" s="61"/>
      <c r="G373" s="61"/>
      <c r="H373" s="62"/>
      <c r="I373" s="60"/>
    </row>
    <row r="374" spans="2:9">
      <c r="B374" s="84" t="s">
        <v>5</v>
      </c>
      <c r="C374" s="136" t="s">
        <v>6</v>
      </c>
      <c r="D374" s="136"/>
      <c r="E374" s="136"/>
      <c r="F374" s="84" t="s">
        <v>7</v>
      </c>
      <c r="G374" s="84" t="s">
        <v>8</v>
      </c>
      <c r="H374" s="84" t="s">
        <v>9</v>
      </c>
      <c r="I374" s="84" t="s">
        <v>10</v>
      </c>
    </row>
    <row r="375" spans="2:9">
      <c r="B375" s="72"/>
      <c r="C375" s="119" t="s">
        <v>44</v>
      </c>
      <c r="D375" s="120"/>
      <c r="E375" s="121"/>
      <c r="F375" s="73" t="s">
        <v>20</v>
      </c>
      <c r="G375" s="73">
        <v>3</v>
      </c>
      <c r="H375" s="73">
        <v>17000</v>
      </c>
      <c r="I375" s="73">
        <f>G375*H375</f>
        <v>51000</v>
      </c>
    </row>
    <row r="376" spans="2:9">
      <c r="B376" s="119"/>
      <c r="C376" s="120"/>
      <c r="D376" s="120"/>
      <c r="E376" s="120"/>
      <c r="F376" s="120"/>
      <c r="G376" s="120"/>
      <c r="H376" s="120"/>
      <c r="I376" s="121"/>
    </row>
    <row r="377" spans="2:9" ht="25.5">
      <c r="B377" s="70"/>
      <c r="C377" s="122" t="s">
        <v>15</v>
      </c>
      <c r="D377" s="123"/>
      <c r="E377" s="124"/>
      <c r="F377" s="84" t="s">
        <v>16</v>
      </c>
      <c r="G377" s="84" t="s">
        <v>17</v>
      </c>
      <c r="H377" s="84" t="s">
        <v>18</v>
      </c>
      <c r="I377" s="84" t="s">
        <v>19</v>
      </c>
    </row>
    <row r="378" spans="2:9">
      <c r="B378" s="72"/>
      <c r="C378" s="125" t="s">
        <v>21</v>
      </c>
      <c r="D378" s="126"/>
      <c r="E378" s="127"/>
      <c r="F378" s="53">
        <v>450</v>
      </c>
      <c r="G378" s="53">
        <v>30</v>
      </c>
      <c r="H378" s="53">
        <f>F378*G378</f>
        <v>13500</v>
      </c>
      <c r="I378" s="53">
        <f>G382*(H378+G381)</f>
        <v>216000</v>
      </c>
    </row>
    <row r="379" spans="2:9">
      <c r="B379" s="72"/>
      <c r="C379" s="128"/>
      <c r="D379" s="129"/>
      <c r="E379" s="130"/>
      <c r="F379" s="53"/>
      <c r="G379" s="53"/>
      <c r="H379" s="73"/>
      <c r="I379" s="73"/>
    </row>
    <row r="380" spans="2:9">
      <c r="B380" s="72"/>
      <c r="C380" s="119"/>
      <c r="D380" s="120"/>
      <c r="E380" s="121"/>
      <c r="F380" s="73"/>
      <c r="G380" s="73"/>
      <c r="H380" s="73"/>
      <c r="I380" s="73"/>
    </row>
    <row r="381" spans="2:9">
      <c r="B381" s="131" t="s">
        <v>11</v>
      </c>
      <c r="C381" s="133" t="s">
        <v>12</v>
      </c>
      <c r="D381" s="133"/>
      <c r="E381" s="133"/>
      <c r="F381" s="56" t="s">
        <v>13</v>
      </c>
      <c r="G381" s="74">
        <v>0</v>
      </c>
      <c r="H381" s="57">
        <v>18812.36</v>
      </c>
      <c r="I381" s="53">
        <f>H381*G381</f>
        <v>0</v>
      </c>
    </row>
    <row r="382" spans="2:9">
      <c r="B382" s="132"/>
      <c r="C382" s="133" t="s">
        <v>14</v>
      </c>
      <c r="D382" s="133"/>
      <c r="E382" s="133"/>
      <c r="F382" s="56" t="s">
        <v>13</v>
      </c>
      <c r="G382" s="75">
        <v>16</v>
      </c>
      <c r="H382" s="57">
        <v>18812.36</v>
      </c>
      <c r="I382" s="53">
        <f>G382*H382</f>
        <v>300997.76000000001</v>
      </c>
    </row>
    <row r="383" spans="2:9">
      <c r="B383" s="116" t="s">
        <v>34</v>
      </c>
      <c r="C383" s="117"/>
      <c r="D383" s="117"/>
      <c r="E383" s="118"/>
      <c r="F383" s="76"/>
      <c r="G383" s="76"/>
      <c r="H383" s="76"/>
      <c r="I383" s="77">
        <f>SUM(I382)</f>
        <v>300997.76000000001</v>
      </c>
    </row>
    <row r="385" spans="2:9">
      <c r="B385" s="134" t="s">
        <v>26</v>
      </c>
      <c r="C385" s="134"/>
      <c r="D385" s="135" t="s">
        <v>58</v>
      </c>
      <c r="E385" s="135"/>
      <c r="F385" s="135"/>
      <c r="G385" s="135"/>
      <c r="H385" s="135"/>
      <c r="I385" s="135"/>
    </row>
    <row r="386" spans="2:9" ht="51">
      <c r="B386" s="51" t="s">
        <v>0</v>
      </c>
      <c r="C386" s="51" t="s">
        <v>1</v>
      </c>
      <c r="D386" s="51" t="s">
        <v>41</v>
      </c>
      <c r="E386" s="51" t="s">
        <v>35</v>
      </c>
      <c r="F386" s="51" t="s">
        <v>39</v>
      </c>
      <c r="G386" s="51" t="s">
        <v>2</v>
      </c>
      <c r="H386" s="51" t="s">
        <v>3</v>
      </c>
      <c r="I386" s="51" t="s">
        <v>4</v>
      </c>
    </row>
    <row r="387" spans="2:9">
      <c r="B387" s="52">
        <v>1</v>
      </c>
      <c r="C387" s="52">
        <v>2</v>
      </c>
      <c r="D387" s="52">
        <v>3</v>
      </c>
      <c r="E387" s="52">
        <v>4</v>
      </c>
      <c r="F387" s="52">
        <v>5</v>
      </c>
      <c r="G387" s="52">
        <v>6</v>
      </c>
      <c r="H387" s="52">
        <v>7</v>
      </c>
      <c r="I387" s="52">
        <v>8</v>
      </c>
    </row>
    <row r="388" spans="2:9">
      <c r="B388" s="53">
        <f>I396+I399</f>
        <v>189000</v>
      </c>
      <c r="C388" s="53">
        <f>I404</f>
        <v>150498.88</v>
      </c>
      <c r="D388" s="53">
        <f>C388*112%</f>
        <v>168558.74560000002</v>
      </c>
      <c r="E388" s="53">
        <f>C388*169%</f>
        <v>254343.1072</v>
      </c>
      <c r="F388" s="53">
        <f>C388*347%</f>
        <v>522231.11360000004</v>
      </c>
      <c r="G388" s="53">
        <f>B388+D388+E388+F388</f>
        <v>1134132.9664</v>
      </c>
      <c r="H388" s="53">
        <f>G388*10%</f>
        <v>113413.29664000002</v>
      </c>
      <c r="I388" s="53">
        <f>H388+G388</f>
        <v>1247546.2630400001</v>
      </c>
    </row>
    <row r="389" spans="2:9">
      <c r="B389" s="73" t="s">
        <v>23</v>
      </c>
      <c r="C389" s="53"/>
      <c r="D389" s="73"/>
      <c r="E389" s="55"/>
      <c r="F389" s="55"/>
      <c r="G389" s="55"/>
      <c r="H389" s="56">
        <v>1</v>
      </c>
      <c r="I389" s="57">
        <f>I388</f>
        <v>1247546.2630400001</v>
      </c>
    </row>
    <row r="390" spans="2:9">
      <c r="B390" s="73" t="s">
        <v>24</v>
      </c>
      <c r="C390" s="53"/>
      <c r="D390" s="73"/>
      <c r="E390" s="55"/>
      <c r="F390" s="55"/>
      <c r="G390" s="55"/>
      <c r="H390" s="56"/>
      <c r="I390" s="57">
        <f>I389*15%</f>
        <v>187131.93945600002</v>
      </c>
    </row>
    <row r="391" spans="2:9" ht="25.5">
      <c r="B391" s="73" t="s">
        <v>25</v>
      </c>
      <c r="C391" s="53"/>
      <c r="D391" s="73"/>
      <c r="E391" s="55"/>
      <c r="F391" s="55"/>
      <c r="G391" s="55"/>
      <c r="H391" s="56"/>
      <c r="I391" s="58">
        <f>I389+I390</f>
        <v>1434678.2024960001</v>
      </c>
    </row>
    <row r="392" spans="2:9">
      <c r="B392" s="59"/>
      <c r="C392" s="60"/>
      <c r="D392" s="59"/>
      <c r="E392" s="61"/>
      <c r="F392" s="61"/>
      <c r="G392" s="61"/>
      <c r="H392" s="62"/>
      <c r="I392" s="60"/>
    </row>
    <row r="393" spans="2:9">
      <c r="B393" s="64" t="s">
        <v>5</v>
      </c>
      <c r="C393" s="143" t="s">
        <v>6</v>
      </c>
      <c r="D393" s="143"/>
      <c r="E393" s="143"/>
      <c r="F393" s="64" t="s">
        <v>7</v>
      </c>
      <c r="G393" s="64" t="s">
        <v>8</v>
      </c>
      <c r="H393" s="64" t="s">
        <v>9</v>
      </c>
      <c r="I393" s="64" t="s">
        <v>10</v>
      </c>
    </row>
    <row r="394" spans="2:9">
      <c r="B394" s="65"/>
      <c r="C394" s="119" t="s">
        <v>44</v>
      </c>
      <c r="D394" s="120"/>
      <c r="E394" s="121"/>
      <c r="F394" s="73" t="s">
        <v>20</v>
      </c>
      <c r="G394" s="73">
        <v>1</v>
      </c>
      <c r="H394" s="73">
        <v>17000</v>
      </c>
      <c r="I394" s="73">
        <f>G394*H394</f>
        <v>17000</v>
      </c>
    </row>
    <row r="395" spans="2:9">
      <c r="B395" s="65"/>
      <c r="C395" s="119" t="s">
        <v>22</v>
      </c>
      <c r="D395" s="120"/>
      <c r="E395" s="121"/>
      <c r="F395" s="73" t="s">
        <v>20</v>
      </c>
      <c r="G395" s="73">
        <v>4</v>
      </c>
      <c r="H395" s="73">
        <v>16000</v>
      </c>
      <c r="I395" s="73">
        <f>G395*H395</f>
        <v>64000</v>
      </c>
    </row>
    <row r="396" spans="2:9">
      <c r="B396" s="70"/>
      <c r="C396" s="119" t="s">
        <v>34</v>
      </c>
      <c r="D396" s="120"/>
      <c r="E396" s="121"/>
      <c r="F396" s="146"/>
      <c r="G396" s="146"/>
      <c r="H396" s="146"/>
      <c r="I396" s="73">
        <f>SUM(I394:I395)</f>
        <v>81000</v>
      </c>
    </row>
    <row r="397" spans="2:9">
      <c r="B397" s="119"/>
      <c r="C397" s="120"/>
      <c r="D397" s="120"/>
      <c r="E397" s="120"/>
      <c r="F397" s="120"/>
      <c r="G397" s="120"/>
      <c r="H397" s="120"/>
      <c r="I397" s="121"/>
    </row>
    <row r="398" spans="2:9" ht="25.5">
      <c r="B398" s="70"/>
      <c r="C398" s="140" t="s">
        <v>15</v>
      </c>
      <c r="D398" s="141"/>
      <c r="E398" s="142"/>
      <c r="F398" s="84" t="s">
        <v>16</v>
      </c>
      <c r="G398" s="84" t="s">
        <v>17</v>
      </c>
      <c r="H398" s="84" t="s">
        <v>18</v>
      </c>
      <c r="I398" s="64" t="s">
        <v>19</v>
      </c>
    </row>
    <row r="399" spans="2:9">
      <c r="B399" s="72"/>
      <c r="C399" s="125" t="s">
        <v>21</v>
      </c>
      <c r="D399" s="126"/>
      <c r="E399" s="127"/>
      <c r="F399" s="53">
        <v>450</v>
      </c>
      <c r="G399" s="53">
        <v>30</v>
      </c>
      <c r="H399" s="53">
        <f>F399*G399</f>
        <v>13500</v>
      </c>
      <c r="I399" s="53">
        <f>G403*(H399+G402)</f>
        <v>108000</v>
      </c>
    </row>
    <row r="400" spans="2:9">
      <c r="B400" s="72"/>
      <c r="C400" s="128"/>
      <c r="D400" s="129"/>
      <c r="E400" s="130"/>
      <c r="F400" s="53"/>
      <c r="G400" s="53"/>
      <c r="H400" s="73"/>
      <c r="I400" s="73"/>
    </row>
    <row r="401" spans="2:9">
      <c r="B401" s="72"/>
      <c r="C401" s="66"/>
      <c r="D401" s="67"/>
      <c r="E401" s="68"/>
      <c r="F401" s="73"/>
      <c r="G401" s="73"/>
      <c r="H401" s="73"/>
      <c r="I401" s="73"/>
    </row>
    <row r="402" spans="2:9">
      <c r="B402" s="131" t="s">
        <v>11</v>
      </c>
      <c r="C402" s="133" t="s">
        <v>12</v>
      </c>
      <c r="D402" s="133"/>
      <c r="E402" s="133"/>
      <c r="F402" s="56" t="s">
        <v>13</v>
      </c>
      <c r="G402" s="74">
        <v>0</v>
      </c>
      <c r="H402" s="57">
        <v>18812.36</v>
      </c>
      <c r="I402" s="53">
        <f>H402*G402</f>
        <v>0</v>
      </c>
    </row>
    <row r="403" spans="2:9">
      <c r="B403" s="132"/>
      <c r="C403" s="133" t="s">
        <v>14</v>
      </c>
      <c r="D403" s="133"/>
      <c r="E403" s="133"/>
      <c r="F403" s="56" t="s">
        <v>13</v>
      </c>
      <c r="G403" s="75">
        <v>8</v>
      </c>
      <c r="H403" s="57">
        <v>18812.36</v>
      </c>
      <c r="I403" s="53">
        <f>G403*H403</f>
        <v>150498.88</v>
      </c>
    </row>
    <row r="404" spans="2:9">
      <c r="B404" s="116" t="s">
        <v>34</v>
      </c>
      <c r="C404" s="117"/>
      <c r="D404" s="117"/>
      <c r="E404" s="118"/>
      <c r="F404" s="76"/>
      <c r="G404" s="76"/>
      <c r="H404" s="76"/>
      <c r="I404" s="77">
        <f>SUM(I403)</f>
        <v>150498.88</v>
      </c>
    </row>
    <row r="406" spans="2:9">
      <c r="B406" s="134" t="s">
        <v>26</v>
      </c>
      <c r="C406" s="134"/>
      <c r="D406" s="135" t="s">
        <v>59</v>
      </c>
      <c r="E406" s="135"/>
      <c r="F406" s="135"/>
      <c r="G406" s="135"/>
      <c r="H406" s="135"/>
      <c r="I406" s="135"/>
    </row>
    <row r="407" spans="2:9" ht="51">
      <c r="B407" s="51" t="s">
        <v>0</v>
      </c>
      <c r="C407" s="51" t="s">
        <v>1</v>
      </c>
      <c r="D407" s="51" t="s">
        <v>41</v>
      </c>
      <c r="E407" s="51" t="s">
        <v>35</v>
      </c>
      <c r="F407" s="51" t="s">
        <v>39</v>
      </c>
      <c r="G407" s="51" t="s">
        <v>2</v>
      </c>
      <c r="H407" s="51" t="s">
        <v>3</v>
      </c>
      <c r="I407" s="51" t="s">
        <v>4</v>
      </c>
    </row>
    <row r="408" spans="2:9">
      <c r="B408" s="52">
        <v>1</v>
      </c>
      <c r="C408" s="52">
        <v>2</v>
      </c>
      <c r="D408" s="52">
        <v>3</v>
      </c>
      <c r="E408" s="52">
        <v>4</v>
      </c>
      <c r="F408" s="52">
        <v>5</v>
      </c>
      <c r="G408" s="52">
        <v>6</v>
      </c>
      <c r="H408" s="52">
        <v>7</v>
      </c>
      <c r="I408" s="52">
        <v>8</v>
      </c>
    </row>
    <row r="409" spans="2:9">
      <c r="B409" s="53">
        <f>I418+I415</f>
        <v>128500</v>
      </c>
      <c r="C409" s="53">
        <f>I423</f>
        <v>131686.52000000002</v>
      </c>
      <c r="D409" s="53">
        <f>C409*112%</f>
        <v>147488.90240000002</v>
      </c>
      <c r="E409" s="53">
        <f>C409*169%</f>
        <v>222550.21880000003</v>
      </c>
      <c r="F409" s="53">
        <f>C409*355%</f>
        <v>467487.14600000007</v>
      </c>
      <c r="G409" s="53">
        <f>B409+D409+E409+F409</f>
        <v>966026.26720000012</v>
      </c>
      <c r="H409" s="53">
        <f>G409*10%</f>
        <v>96602.626720000015</v>
      </c>
      <c r="I409" s="53">
        <f>H409+G409</f>
        <v>1062628.8939200002</v>
      </c>
    </row>
    <row r="410" spans="2:9">
      <c r="B410" s="73" t="s">
        <v>23</v>
      </c>
      <c r="C410" s="53"/>
      <c r="D410" s="73"/>
      <c r="E410" s="55"/>
      <c r="F410" s="55"/>
      <c r="G410" s="55"/>
      <c r="H410" s="56">
        <v>1</v>
      </c>
      <c r="I410" s="57">
        <f>I409</f>
        <v>1062628.8939200002</v>
      </c>
    </row>
    <row r="411" spans="2:9">
      <c r="B411" s="73" t="s">
        <v>24</v>
      </c>
      <c r="C411" s="53"/>
      <c r="D411" s="73"/>
      <c r="E411" s="55"/>
      <c r="F411" s="55"/>
      <c r="G411" s="55"/>
      <c r="H411" s="56"/>
      <c r="I411" s="57">
        <f>I410*15%</f>
        <v>159394.33408800003</v>
      </c>
    </row>
    <row r="412" spans="2:9" ht="25.5">
      <c r="B412" s="73" t="s">
        <v>25</v>
      </c>
      <c r="C412" s="53"/>
      <c r="D412" s="73"/>
      <c r="E412" s="55"/>
      <c r="F412" s="55"/>
      <c r="G412" s="55"/>
      <c r="H412" s="56"/>
      <c r="I412" s="58">
        <f>I410+I411</f>
        <v>1222023.2280080002</v>
      </c>
    </row>
    <row r="413" spans="2:9">
      <c r="B413" s="59"/>
      <c r="C413" s="60"/>
      <c r="D413" s="59"/>
      <c r="E413" s="61"/>
      <c r="F413" s="61"/>
      <c r="G413" s="61"/>
      <c r="H413" s="62"/>
      <c r="I413" s="60"/>
    </row>
    <row r="414" spans="2:9">
      <c r="B414" s="64" t="s">
        <v>5</v>
      </c>
      <c r="C414" s="143" t="s">
        <v>6</v>
      </c>
      <c r="D414" s="143"/>
      <c r="E414" s="143"/>
      <c r="F414" s="64" t="s">
        <v>7</v>
      </c>
      <c r="G414" s="64" t="s">
        <v>8</v>
      </c>
      <c r="H414" s="64" t="s">
        <v>9</v>
      </c>
      <c r="I414" s="64" t="s">
        <v>10</v>
      </c>
    </row>
    <row r="415" spans="2:9">
      <c r="B415" s="70"/>
      <c r="C415" s="119" t="s">
        <v>44</v>
      </c>
      <c r="D415" s="120"/>
      <c r="E415" s="121"/>
      <c r="F415" s="73" t="s">
        <v>20</v>
      </c>
      <c r="G415" s="73">
        <v>2</v>
      </c>
      <c r="H415" s="73">
        <v>17000</v>
      </c>
      <c r="I415" s="73">
        <f>G415*H415</f>
        <v>34000</v>
      </c>
    </row>
    <row r="416" spans="2:9">
      <c r="B416" s="119"/>
      <c r="C416" s="120"/>
      <c r="D416" s="120"/>
      <c r="E416" s="120"/>
      <c r="F416" s="120"/>
      <c r="G416" s="120"/>
      <c r="H416" s="120"/>
      <c r="I416" s="121"/>
    </row>
    <row r="417" spans="2:9" ht="25.5">
      <c r="B417" s="70"/>
      <c r="C417" s="140" t="s">
        <v>15</v>
      </c>
      <c r="D417" s="141"/>
      <c r="E417" s="142"/>
      <c r="F417" s="84" t="s">
        <v>16</v>
      </c>
      <c r="G417" s="84" t="s">
        <v>17</v>
      </c>
      <c r="H417" s="84" t="s">
        <v>18</v>
      </c>
      <c r="I417" s="64" t="s">
        <v>19</v>
      </c>
    </row>
    <row r="418" spans="2:9">
      <c r="B418" s="72"/>
      <c r="C418" s="125" t="s">
        <v>21</v>
      </c>
      <c r="D418" s="126"/>
      <c r="E418" s="127"/>
      <c r="F418" s="53">
        <v>450</v>
      </c>
      <c r="G418" s="53">
        <v>30</v>
      </c>
      <c r="H418" s="53">
        <f>F418*G418</f>
        <v>13500</v>
      </c>
      <c r="I418" s="53">
        <f>G422*(H418+G421)</f>
        <v>94500</v>
      </c>
    </row>
    <row r="419" spans="2:9">
      <c r="B419" s="72"/>
      <c r="C419" s="128"/>
      <c r="D419" s="129"/>
      <c r="E419" s="130"/>
      <c r="F419" s="53"/>
      <c r="G419" s="53"/>
      <c r="H419" s="73"/>
      <c r="I419" s="73"/>
    </row>
    <row r="420" spans="2:9">
      <c r="B420" s="72"/>
      <c r="C420" s="66"/>
      <c r="D420" s="67"/>
      <c r="E420" s="68"/>
      <c r="F420" s="73"/>
      <c r="G420" s="73"/>
      <c r="H420" s="73"/>
      <c r="I420" s="73"/>
    </row>
    <row r="421" spans="2:9">
      <c r="B421" s="131" t="s">
        <v>11</v>
      </c>
      <c r="C421" s="133" t="s">
        <v>12</v>
      </c>
      <c r="D421" s="133"/>
      <c r="E421" s="133"/>
      <c r="F421" s="56" t="s">
        <v>13</v>
      </c>
      <c r="G421" s="74">
        <v>0</v>
      </c>
      <c r="H421" s="57">
        <v>18812.36</v>
      </c>
      <c r="I421" s="53">
        <f>H421*G421</f>
        <v>0</v>
      </c>
    </row>
    <row r="422" spans="2:9">
      <c r="B422" s="132"/>
      <c r="C422" s="133" t="s">
        <v>14</v>
      </c>
      <c r="D422" s="133"/>
      <c r="E422" s="133"/>
      <c r="F422" s="56" t="s">
        <v>13</v>
      </c>
      <c r="G422" s="75">
        <v>7</v>
      </c>
      <c r="H422" s="57">
        <v>18812.36</v>
      </c>
      <c r="I422" s="53">
        <f>G422*H422</f>
        <v>131686.52000000002</v>
      </c>
    </row>
    <row r="423" spans="2:9">
      <c r="B423" s="116" t="s">
        <v>34</v>
      </c>
      <c r="C423" s="117"/>
      <c r="D423" s="117"/>
      <c r="E423" s="118"/>
      <c r="F423" s="76"/>
      <c r="G423" s="76"/>
      <c r="H423" s="76"/>
      <c r="I423" s="77">
        <f>SUM(I422)</f>
        <v>131686.52000000002</v>
      </c>
    </row>
    <row r="425" spans="2:9">
      <c r="B425" s="134" t="s">
        <v>26</v>
      </c>
      <c r="C425" s="134"/>
      <c r="D425" s="135" t="s">
        <v>60</v>
      </c>
      <c r="E425" s="135"/>
      <c r="F425" s="135"/>
      <c r="G425" s="135"/>
      <c r="H425" s="135"/>
      <c r="I425" s="135"/>
    </row>
    <row r="426" spans="2:9" ht="51">
      <c r="B426" s="51" t="s">
        <v>0</v>
      </c>
      <c r="C426" s="51" t="s">
        <v>1</v>
      </c>
      <c r="D426" s="51" t="s">
        <v>41</v>
      </c>
      <c r="E426" s="51" t="s">
        <v>35</v>
      </c>
      <c r="F426" s="51" t="s">
        <v>39</v>
      </c>
      <c r="G426" s="51" t="s">
        <v>2</v>
      </c>
      <c r="H426" s="51" t="s">
        <v>3</v>
      </c>
      <c r="I426" s="51" t="s">
        <v>4</v>
      </c>
    </row>
    <row r="427" spans="2:9">
      <c r="B427" s="52">
        <v>1</v>
      </c>
      <c r="C427" s="52">
        <v>2</v>
      </c>
      <c r="D427" s="52">
        <v>3</v>
      </c>
      <c r="E427" s="52">
        <v>4</v>
      </c>
      <c r="F427" s="52">
        <v>5</v>
      </c>
      <c r="G427" s="52">
        <v>6</v>
      </c>
      <c r="H427" s="52">
        <v>7</v>
      </c>
      <c r="I427" s="52">
        <v>8</v>
      </c>
    </row>
    <row r="428" spans="2:9">
      <c r="B428" s="53">
        <f>I437+I434</f>
        <v>159000</v>
      </c>
      <c r="C428" s="53">
        <f>I442</f>
        <v>150498.88</v>
      </c>
      <c r="D428" s="53">
        <f>C428*112%</f>
        <v>168558.74560000002</v>
      </c>
      <c r="E428" s="53">
        <f>C428*169%</f>
        <v>254343.1072</v>
      </c>
      <c r="F428" s="53">
        <f>C428*355%</f>
        <v>534271.02399999998</v>
      </c>
      <c r="G428" s="53">
        <f>B428+D428+E428+F428</f>
        <v>1116172.8768</v>
      </c>
      <c r="H428" s="53">
        <f>G428*10%</f>
        <v>111617.28768000001</v>
      </c>
      <c r="I428" s="53">
        <f>H428+G428</f>
        <v>1227790.16448</v>
      </c>
    </row>
    <row r="429" spans="2:9">
      <c r="B429" s="73" t="s">
        <v>23</v>
      </c>
      <c r="C429" s="53"/>
      <c r="D429" s="73"/>
      <c r="E429" s="55"/>
      <c r="F429" s="55"/>
      <c r="G429" s="55"/>
      <c r="H429" s="56">
        <v>1</v>
      </c>
      <c r="I429" s="57">
        <f>I428</f>
        <v>1227790.16448</v>
      </c>
    </row>
    <row r="430" spans="2:9">
      <c r="B430" s="73" t="s">
        <v>24</v>
      </c>
      <c r="C430" s="53"/>
      <c r="D430" s="73"/>
      <c r="E430" s="55"/>
      <c r="F430" s="55"/>
      <c r="G430" s="55"/>
      <c r="H430" s="56"/>
      <c r="I430" s="57">
        <f>I429*15%</f>
        <v>184168.524672</v>
      </c>
    </row>
    <row r="431" spans="2:9" ht="25.5">
      <c r="B431" s="73" t="s">
        <v>25</v>
      </c>
      <c r="C431" s="53"/>
      <c r="D431" s="73"/>
      <c r="E431" s="55"/>
      <c r="F431" s="55"/>
      <c r="G431" s="55"/>
      <c r="H431" s="56"/>
      <c r="I431" s="58">
        <f>I429+I430</f>
        <v>1411958.689152</v>
      </c>
    </row>
    <row r="432" spans="2:9">
      <c r="B432" s="73"/>
      <c r="C432" s="53"/>
      <c r="D432" s="73"/>
      <c r="E432" s="55"/>
      <c r="F432" s="55"/>
      <c r="G432" s="55"/>
      <c r="H432" s="56"/>
      <c r="I432" s="53"/>
    </row>
    <row r="433" spans="2:9">
      <c r="B433" s="64" t="s">
        <v>5</v>
      </c>
      <c r="C433" s="143" t="s">
        <v>6</v>
      </c>
      <c r="D433" s="143"/>
      <c r="E433" s="143"/>
      <c r="F433" s="64" t="s">
        <v>7</v>
      </c>
      <c r="G433" s="64" t="s">
        <v>8</v>
      </c>
      <c r="H433" s="64" t="s">
        <v>9</v>
      </c>
      <c r="I433" s="64" t="s">
        <v>10</v>
      </c>
    </row>
    <row r="434" spans="2:9">
      <c r="B434" s="70"/>
      <c r="C434" s="119" t="s">
        <v>44</v>
      </c>
      <c r="D434" s="120"/>
      <c r="E434" s="121"/>
      <c r="F434" s="73" t="s">
        <v>20</v>
      </c>
      <c r="G434" s="73">
        <v>3</v>
      </c>
      <c r="H434" s="73">
        <v>17000</v>
      </c>
      <c r="I434" s="73">
        <f>G434*H434</f>
        <v>51000</v>
      </c>
    </row>
    <row r="435" spans="2:9">
      <c r="B435" s="119"/>
      <c r="C435" s="120"/>
      <c r="D435" s="120"/>
      <c r="E435" s="120"/>
      <c r="F435" s="120"/>
      <c r="G435" s="120"/>
      <c r="H435" s="120"/>
      <c r="I435" s="121"/>
    </row>
    <row r="436" spans="2:9" ht="25.5">
      <c r="B436" s="70"/>
      <c r="C436" s="140" t="s">
        <v>15</v>
      </c>
      <c r="D436" s="141"/>
      <c r="E436" s="142"/>
      <c r="F436" s="84" t="s">
        <v>16</v>
      </c>
      <c r="G436" s="84" t="s">
        <v>17</v>
      </c>
      <c r="H436" s="84" t="s">
        <v>18</v>
      </c>
      <c r="I436" s="64" t="s">
        <v>19</v>
      </c>
    </row>
    <row r="437" spans="2:9">
      <c r="B437" s="72"/>
      <c r="C437" s="125" t="s">
        <v>21</v>
      </c>
      <c r="D437" s="126"/>
      <c r="E437" s="127"/>
      <c r="F437" s="53">
        <v>450</v>
      </c>
      <c r="G437" s="53">
        <v>30</v>
      </c>
      <c r="H437" s="53">
        <f>F437*G437</f>
        <v>13500</v>
      </c>
      <c r="I437" s="53">
        <f>G441*(H437+G440)</f>
        <v>108000</v>
      </c>
    </row>
    <row r="438" spans="2:9">
      <c r="B438" s="72"/>
      <c r="C438" s="128"/>
      <c r="D438" s="129"/>
      <c r="E438" s="130"/>
      <c r="F438" s="53"/>
      <c r="G438" s="53"/>
      <c r="H438" s="73"/>
      <c r="I438" s="73"/>
    </row>
    <row r="439" spans="2:9">
      <c r="B439" s="72"/>
      <c r="C439" s="66"/>
      <c r="D439" s="67"/>
      <c r="E439" s="68"/>
      <c r="F439" s="73"/>
      <c r="G439" s="73"/>
      <c r="H439" s="73"/>
      <c r="I439" s="73"/>
    </row>
    <row r="440" spans="2:9">
      <c r="B440" s="131" t="s">
        <v>11</v>
      </c>
      <c r="C440" s="133" t="s">
        <v>12</v>
      </c>
      <c r="D440" s="133"/>
      <c r="E440" s="133"/>
      <c r="F440" s="56" t="s">
        <v>13</v>
      </c>
      <c r="G440" s="74">
        <v>0</v>
      </c>
      <c r="H440" s="57">
        <v>18812.36</v>
      </c>
      <c r="I440" s="53">
        <f>H440*G440</f>
        <v>0</v>
      </c>
    </row>
    <row r="441" spans="2:9">
      <c r="B441" s="132"/>
      <c r="C441" s="133" t="s">
        <v>14</v>
      </c>
      <c r="D441" s="133"/>
      <c r="E441" s="133"/>
      <c r="F441" s="56" t="s">
        <v>13</v>
      </c>
      <c r="G441" s="75">
        <v>8</v>
      </c>
      <c r="H441" s="57">
        <v>18812.36</v>
      </c>
      <c r="I441" s="53">
        <f>G441*H441</f>
        <v>150498.88</v>
      </c>
    </row>
    <row r="442" spans="2:9">
      <c r="B442" s="116" t="s">
        <v>34</v>
      </c>
      <c r="C442" s="117"/>
      <c r="D442" s="117"/>
      <c r="E442" s="118"/>
      <c r="F442" s="76"/>
      <c r="G442" s="76"/>
      <c r="H442" s="76"/>
      <c r="I442" s="77">
        <f>SUM(I441)</f>
        <v>150498.88</v>
      </c>
    </row>
    <row r="444" spans="2:9">
      <c r="B444" s="134" t="s">
        <v>26</v>
      </c>
      <c r="C444" s="134"/>
      <c r="D444" s="135" t="s">
        <v>61</v>
      </c>
      <c r="E444" s="135"/>
      <c r="F444" s="135"/>
      <c r="G444" s="135"/>
      <c r="H444" s="135"/>
      <c r="I444" s="135"/>
    </row>
    <row r="445" spans="2:9" ht="51">
      <c r="B445" s="51" t="s">
        <v>0</v>
      </c>
      <c r="C445" s="51" t="s">
        <v>1</v>
      </c>
      <c r="D445" s="51" t="s">
        <v>41</v>
      </c>
      <c r="E445" s="51" t="s">
        <v>35</v>
      </c>
      <c r="F445" s="51" t="s">
        <v>39</v>
      </c>
      <c r="G445" s="51" t="s">
        <v>2</v>
      </c>
      <c r="H445" s="51" t="s">
        <v>3</v>
      </c>
      <c r="I445" s="51" t="s">
        <v>4</v>
      </c>
    </row>
    <row r="446" spans="2:9">
      <c r="B446" s="52">
        <v>1</v>
      </c>
      <c r="C446" s="52">
        <v>2</v>
      </c>
      <c r="D446" s="52">
        <v>3</v>
      </c>
      <c r="E446" s="52">
        <v>4</v>
      </c>
      <c r="F446" s="52">
        <v>5</v>
      </c>
      <c r="G446" s="52">
        <v>6</v>
      </c>
      <c r="H446" s="52">
        <v>7</v>
      </c>
      <c r="I446" s="52">
        <v>8</v>
      </c>
    </row>
    <row r="447" spans="2:9">
      <c r="B447" s="53">
        <f>I456+I453</f>
        <v>159000</v>
      </c>
      <c r="C447" s="53">
        <f>I461</f>
        <v>150498.88</v>
      </c>
      <c r="D447" s="53">
        <f>C447*112%</f>
        <v>168558.74560000002</v>
      </c>
      <c r="E447" s="53">
        <f>C447*169%</f>
        <v>254343.1072</v>
      </c>
      <c r="F447" s="53">
        <f>C447*355%</f>
        <v>534271.02399999998</v>
      </c>
      <c r="G447" s="53">
        <f>B447+D447+E447+F447</f>
        <v>1116172.8768</v>
      </c>
      <c r="H447" s="53">
        <f>G447*10%</f>
        <v>111617.28768000001</v>
      </c>
      <c r="I447" s="53">
        <f>H447+G447</f>
        <v>1227790.16448</v>
      </c>
    </row>
    <row r="448" spans="2:9">
      <c r="B448" s="73" t="s">
        <v>23</v>
      </c>
      <c r="C448" s="53"/>
      <c r="D448" s="73"/>
      <c r="E448" s="55"/>
      <c r="F448" s="55"/>
      <c r="G448" s="55"/>
      <c r="H448" s="56">
        <v>2</v>
      </c>
      <c r="I448" s="57">
        <f>I447</f>
        <v>1227790.16448</v>
      </c>
    </row>
    <row r="449" spans="2:9">
      <c r="B449" s="73" t="s">
        <v>24</v>
      </c>
      <c r="C449" s="53"/>
      <c r="D449" s="73"/>
      <c r="E449" s="55"/>
      <c r="F449" s="55"/>
      <c r="G449" s="55"/>
      <c r="H449" s="56"/>
      <c r="I449" s="57">
        <f>I448*15%</f>
        <v>184168.524672</v>
      </c>
    </row>
    <row r="450" spans="2:9" ht="25.5">
      <c r="B450" s="73" t="s">
        <v>25</v>
      </c>
      <c r="C450" s="53"/>
      <c r="D450" s="73"/>
      <c r="E450" s="55"/>
      <c r="F450" s="55"/>
      <c r="G450" s="55"/>
      <c r="H450" s="56"/>
      <c r="I450" s="58">
        <f>I448+I449</f>
        <v>1411958.689152</v>
      </c>
    </row>
    <row r="451" spans="2:9">
      <c r="B451" s="59"/>
      <c r="C451" s="60"/>
      <c r="D451" s="59"/>
      <c r="E451" s="61"/>
      <c r="F451" s="61"/>
      <c r="G451" s="61"/>
      <c r="H451" s="62"/>
      <c r="I451" s="60"/>
    </row>
    <row r="452" spans="2:9">
      <c r="B452" s="64" t="s">
        <v>5</v>
      </c>
      <c r="C452" s="143" t="s">
        <v>6</v>
      </c>
      <c r="D452" s="143"/>
      <c r="E452" s="143"/>
      <c r="F452" s="64" t="s">
        <v>7</v>
      </c>
      <c r="G452" s="64" t="s">
        <v>8</v>
      </c>
      <c r="H452" s="64" t="s">
        <v>9</v>
      </c>
      <c r="I452" s="64" t="s">
        <v>10</v>
      </c>
    </row>
    <row r="453" spans="2:9">
      <c r="B453" s="72"/>
      <c r="C453" s="119" t="s">
        <v>44</v>
      </c>
      <c r="D453" s="120"/>
      <c r="E453" s="121"/>
      <c r="F453" s="73" t="s">
        <v>20</v>
      </c>
      <c r="G453" s="73">
        <v>3</v>
      </c>
      <c r="H453" s="73">
        <v>17000</v>
      </c>
      <c r="I453" s="73">
        <f>G453*H453</f>
        <v>51000</v>
      </c>
    </row>
    <row r="454" spans="2:9">
      <c r="B454" s="119"/>
      <c r="C454" s="120"/>
      <c r="D454" s="120"/>
      <c r="E454" s="120"/>
      <c r="F454" s="120"/>
      <c r="G454" s="120"/>
      <c r="H454" s="120"/>
      <c r="I454" s="121"/>
    </row>
    <row r="455" spans="2:9" ht="25.5">
      <c r="B455" s="70"/>
      <c r="C455" s="140" t="s">
        <v>15</v>
      </c>
      <c r="D455" s="141"/>
      <c r="E455" s="142"/>
      <c r="F455" s="84" t="s">
        <v>16</v>
      </c>
      <c r="G455" s="84" t="s">
        <v>17</v>
      </c>
      <c r="H455" s="84" t="s">
        <v>18</v>
      </c>
      <c r="I455" s="64" t="s">
        <v>19</v>
      </c>
    </row>
    <row r="456" spans="2:9">
      <c r="B456" s="72"/>
      <c r="C456" s="125" t="s">
        <v>21</v>
      </c>
      <c r="D456" s="126"/>
      <c r="E456" s="127"/>
      <c r="F456" s="53">
        <v>450</v>
      </c>
      <c r="G456" s="53">
        <v>30</v>
      </c>
      <c r="H456" s="53">
        <f>F456*G456</f>
        <v>13500</v>
      </c>
      <c r="I456" s="53">
        <f>G460*(H456+G459)</f>
        <v>108000</v>
      </c>
    </row>
    <row r="457" spans="2:9">
      <c r="B457" s="72"/>
      <c r="C457" s="128"/>
      <c r="D457" s="129"/>
      <c r="E457" s="130"/>
      <c r="F457" s="53"/>
      <c r="G457" s="53"/>
      <c r="H457" s="73"/>
      <c r="I457" s="73"/>
    </row>
    <row r="458" spans="2:9">
      <c r="B458" s="72"/>
      <c r="C458" s="66"/>
      <c r="D458" s="67"/>
      <c r="E458" s="68"/>
      <c r="F458" s="73"/>
      <c r="G458" s="73"/>
      <c r="H458" s="73"/>
      <c r="I458" s="73"/>
    </row>
    <row r="459" spans="2:9">
      <c r="B459" s="131" t="s">
        <v>11</v>
      </c>
      <c r="C459" s="133" t="s">
        <v>12</v>
      </c>
      <c r="D459" s="133"/>
      <c r="E459" s="133"/>
      <c r="F459" s="56" t="s">
        <v>13</v>
      </c>
      <c r="G459" s="74">
        <v>0</v>
      </c>
      <c r="H459" s="57">
        <v>18812.36</v>
      </c>
      <c r="I459" s="53">
        <f>H459*G459</f>
        <v>0</v>
      </c>
    </row>
    <row r="460" spans="2:9">
      <c r="B460" s="132"/>
      <c r="C460" s="133" t="s">
        <v>14</v>
      </c>
      <c r="D460" s="133"/>
      <c r="E460" s="133"/>
      <c r="F460" s="56" t="s">
        <v>13</v>
      </c>
      <c r="G460" s="75">
        <v>8</v>
      </c>
      <c r="H460" s="57">
        <v>18812.36</v>
      </c>
      <c r="I460" s="53">
        <f>G460*H460</f>
        <v>150498.88</v>
      </c>
    </row>
    <row r="461" spans="2:9">
      <c r="B461" s="116" t="s">
        <v>34</v>
      </c>
      <c r="C461" s="117"/>
      <c r="D461" s="117"/>
      <c r="E461" s="118"/>
      <c r="F461" s="76"/>
      <c r="G461" s="76"/>
      <c r="H461" s="76"/>
      <c r="I461" s="77">
        <f>SUM(I460)</f>
        <v>150498.88</v>
      </c>
    </row>
    <row r="463" spans="2:9">
      <c r="B463" s="134" t="s">
        <v>26</v>
      </c>
      <c r="C463" s="134"/>
      <c r="D463" s="135" t="s">
        <v>62</v>
      </c>
      <c r="E463" s="135"/>
      <c r="F463" s="135"/>
      <c r="G463" s="135"/>
      <c r="H463" s="135"/>
      <c r="I463" s="135"/>
    </row>
    <row r="464" spans="2:9" ht="51">
      <c r="B464" s="51" t="s">
        <v>0</v>
      </c>
      <c r="C464" s="51" t="s">
        <v>1</v>
      </c>
      <c r="D464" s="51" t="s">
        <v>41</v>
      </c>
      <c r="E464" s="51" t="s">
        <v>35</v>
      </c>
      <c r="F464" s="51" t="s">
        <v>39</v>
      </c>
      <c r="G464" s="51" t="s">
        <v>2</v>
      </c>
      <c r="H464" s="51" t="s">
        <v>3</v>
      </c>
      <c r="I464" s="51" t="s">
        <v>4</v>
      </c>
    </row>
    <row r="465" spans="2:9">
      <c r="B465" s="52">
        <v>1</v>
      </c>
      <c r="C465" s="52">
        <v>2</v>
      </c>
      <c r="D465" s="52">
        <v>3</v>
      </c>
      <c r="E465" s="52">
        <v>4</v>
      </c>
      <c r="F465" s="52">
        <v>5</v>
      </c>
      <c r="G465" s="52">
        <v>6</v>
      </c>
      <c r="H465" s="52">
        <v>7</v>
      </c>
      <c r="I465" s="52">
        <v>8</v>
      </c>
    </row>
    <row r="466" spans="2:9">
      <c r="B466" s="53">
        <f>I475+I472</f>
        <v>123500</v>
      </c>
      <c r="C466" s="53">
        <f>I480</f>
        <v>112874.16</v>
      </c>
      <c r="D466" s="53">
        <f>C466*112%</f>
        <v>126419.05920000002</v>
      </c>
      <c r="E466" s="53">
        <f>C466*169%</f>
        <v>190757.33040000001</v>
      </c>
      <c r="F466" s="53">
        <f>C466*347%</f>
        <v>391673.33520000003</v>
      </c>
      <c r="G466" s="53">
        <f>B466+D466+E466+F466</f>
        <v>832349.72479999997</v>
      </c>
      <c r="H466" s="53">
        <f>G466*10%</f>
        <v>83234.972479999997</v>
      </c>
      <c r="I466" s="53">
        <f>H466+G466</f>
        <v>915584.69727999996</v>
      </c>
    </row>
    <row r="467" spans="2:9">
      <c r="B467" s="73" t="s">
        <v>23</v>
      </c>
      <c r="C467" s="53"/>
      <c r="D467" s="73"/>
      <c r="E467" s="55"/>
      <c r="F467" s="55"/>
      <c r="G467" s="55"/>
      <c r="H467" s="56">
        <v>1</v>
      </c>
      <c r="I467" s="57">
        <f>I466</f>
        <v>915584.69727999996</v>
      </c>
    </row>
    <row r="468" spans="2:9">
      <c r="B468" s="73" t="s">
        <v>24</v>
      </c>
      <c r="C468" s="53"/>
      <c r="D468" s="73"/>
      <c r="E468" s="55"/>
      <c r="F468" s="55"/>
      <c r="G468" s="55"/>
      <c r="H468" s="56"/>
      <c r="I468" s="57">
        <f>I467*15%</f>
        <v>137337.70459199999</v>
      </c>
    </row>
    <row r="469" spans="2:9" ht="25.5">
      <c r="B469" s="73" t="s">
        <v>25</v>
      </c>
      <c r="C469" s="53"/>
      <c r="D469" s="73"/>
      <c r="E469" s="55"/>
      <c r="F469" s="55"/>
      <c r="G469" s="55"/>
      <c r="H469" s="56"/>
      <c r="I469" s="58">
        <f>I467+I468</f>
        <v>1052922.401872</v>
      </c>
    </row>
    <row r="470" spans="2:9">
      <c r="B470" s="59"/>
      <c r="C470" s="60"/>
      <c r="D470" s="59"/>
      <c r="E470" s="61"/>
      <c r="F470" s="61"/>
      <c r="G470" s="61"/>
      <c r="H470" s="62"/>
      <c r="I470" s="60"/>
    </row>
    <row r="471" spans="2:9">
      <c r="B471" s="64" t="s">
        <v>5</v>
      </c>
      <c r="C471" s="143" t="s">
        <v>6</v>
      </c>
      <c r="D471" s="143"/>
      <c r="E471" s="143"/>
      <c r="F471" s="64" t="s">
        <v>7</v>
      </c>
      <c r="G471" s="64" t="s">
        <v>8</v>
      </c>
      <c r="H471" s="64" t="s">
        <v>9</v>
      </c>
      <c r="I471" s="64" t="s">
        <v>10</v>
      </c>
    </row>
    <row r="472" spans="2:9">
      <c r="B472" s="72"/>
      <c r="C472" s="119" t="s">
        <v>44</v>
      </c>
      <c r="D472" s="120"/>
      <c r="E472" s="121"/>
      <c r="F472" s="73" t="s">
        <v>20</v>
      </c>
      <c r="G472" s="73">
        <v>2.5</v>
      </c>
      <c r="H472" s="73">
        <v>17000</v>
      </c>
      <c r="I472" s="73">
        <f>G472*H472</f>
        <v>42500</v>
      </c>
    </row>
    <row r="473" spans="2:9">
      <c r="B473" s="119"/>
      <c r="C473" s="120"/>
      <c r="D473" s="120"/>
      <c r="E473" s="120"/>
      <c r="F473" s="120"/>
      <c r="G473" s="120"/>
      <c r="H473" s="120"/>
      <c r="I473" s="121"/>
    </row>
    <row r="474" spans="2:9" ht="25.5">
      <c r="B474" s="70"/>
      <c r="C474" s="140" t="s">
        <v>15</v>
      </c>
      <c r="D474" s="141"/>
      <c r="E474" s="142"/>
      <c r="F474" s="84" t="s">
        <v>16</v>
      </c>
      <c r="G474" s="84" t="s">
        <v>17</v>
      </c>
      <c r="H474" s="84" t="s">
        <v>18</v>
      </c>
      <c r="I474" s="64" t="s">
        <v>19</v>
      </c>
    </row>
    <row r="475" spans="2:9">
      <c r="B475" s="72"/>
      <c r="C475" s="125" t="s">
        <v>21</v>
      </c>
      <c r="D475" s="126"/>
      <c r="E475" s="127"/>
      <c r="F475" s="53">
        <v>450</v>
      </c>
      <c r="G475" s="53">
        <v>30</v>
      </c>
      <c r="H475" s="53">
        <f>F475*G475</f>
        <v>13500</v>
      </c>
      <c r="I475" s="53">
        <f>G479*(H475+G478)</f>
        <v>81000</v>
      </c>
    </row>
    <row r="476" spans="2:9">
      <c r="B476" s="72"/>
      <c r="C476" s="128"/>
      <c r="D476" s="129"/>
      <c r="E476" s="130"/>
      <c r="F476" s="53"/>
      <c r="G476" s="53"/>
      <c r="H476" s="73"/>
      <c r="I476" s="73"/>
    </row>
    <row r="477" spans="2:9">
      <c r="B477" s="72"/>
      <c r="C477" s="66"/>
      <c r="D477" s="67"/>
      <c r="E477" s="68"/>
      <c r="F477" s="73"/>
      <c r="G477" s="73"/>
      <c r="H477" s="73"/>
      <c r="I477" s="73"/>
    </row>
    <row r="478" spans="2:9">
      <c r="B478" s="131" t="s">
        <v>11</v>
      </c>
      <c r="C478" s="133" t="s">
        <v>12</v>
      </c>
      <c r="D478" s="133"/>
      <c r="E478" s="133"/>
      <c r="F478" s="56" t="s">
        <v>13</v>
      </c>
      <c r="G478" s="74">
        <v>0</v>
      </c>
      <c r="H478" s="57">
        <v>18812.36</v>
      </c>
      <c r="I478" s="53">
        <f>H478*G478</f>
        <v>0</v>
      </c>
    </row>
    <row r="479" spans="2:9">
      <c r="B479" s="132"/>
      <c r="C479" s="133" t="s">
        <v>14</v>
      </c>
      <c r="D479" s="133"/>
      <c r="E479" s="133"/>
      <c r="F479" s="56" t="s">
        <v>13</v>
      </c>
      <c r="G479" s="75">
        <v>6</v>
      </c>
      <c r="H479" s="57">
        <v>18812.36</v>
      </c>
      <c r="I479" s="53">
        <f>G479*H479</f>
        <v>112874.16</v>
      </c>
    </row>
    <row r="480" spans="2:9">
      <c r="B480" s="116" t="s">
        <v>34</v>
      </c>
      <c r="C480" s="117"/>
      <c r="D480" s="117"/>
      <c r="E480" s="118"/>
      <c r="F480" s="76"/>
      <c r="G480" s="76"/>
      <c r="H480" s="76"/>
      <c r="I480" s="77">
        <f>SUM(I479)</f>
        <v>112874.16</v>
      </c>
    </row>
    <row r="482" spans="2:9">
      <c r="B482" s="134" t="s">
        <v>26</v>
      </c>
      <c r="C482" s="134"/>
      <c r="D482" s="148" t="s">
        <v>63</v>
      </c>
      <c r="E482" s="148"/>
      <c r="F482" s="147"/>
      <c r="G482" s="147"/>
      <c r="H482" s="147"/>
      <c r="I482" s="147"/>
    </row>
    <row r="483" spans="2:9" ht="51">
      <c r="B483" s="51" t="s">
        <v>0</v>
      </c>
      <c r="C483" s="51" t="s">
        <v>1</v>
      </c>
      <c r="D483" s="51" t="s">
        <v>41</v>
      </c>
      <c r="E483" s="51" t="s">
        <v>35</v>
      </c>
      <c r="F483" s="51" t="s">
        <v>39</v>
      </c>
      <c r="G483" s="51" t="s">
        <v>2</v>
      </c>
      <c r="H483" s="51" t="s">
        <v>3</v>
      </c>
      <c r="I483" s="51" t="s">
        <v>4</v>
      </c>
    </row>
    <row r="484" spans="2:9">
      <c r="B484" s="52">
        <v>1</v>
      </c>
      <c r="C484" s="52">
        <v>2</v>
      </c>
      <c r="D484" s="52">
        <v>3</v>
      </c>
      <c r="E484" s="52">
        <v>4</v>
      </c>
      <c r="F484" s="52">
        <v>5</v>
      </c>
      <c r="G484" s="52">
        <v>6</v>
      </c>
      <c r="H484" s="52">
        <v>7</v>
      </c>
      <c r="I484" s="52">
        <v>8</v>
      </c>
    </row>
    <row r="485" spans="2:9">
      <c r="B485" s="53">
        <f>I494+I491</f>
        <v>27000</v>
      </c>
      <c r="C485" s="53">
        <f>I499</f>
        <v>37624.720000000001</v>
      </c>
      <c r="D485" s="53">
        <f>C485*112%</f>
        <v>42139.686400000006</v>
      </c>
      <c r="E485" s="53">
        <f>C485*169%</f>
        <v>63585.7768</v>
      </c>
      <c r="F485" s="53">
        <f>C485*355%</f>
        <v>133567.75599999999</v>
      </c>
      <c r="G485" s="53">
        <f>B485+D485+E485+F485</f>
        <v>266293.21919999999</v>
      </c>
      <c r="H485" s="53">
        <f>G485*10%</f>
        <v>26629.321920000002</v>
      </c>
      <c r="I485" s="53">
        <f>H485+G485</f>
        <v>292922.54112000001</v>
      </c>
    </row>
    <row r="486" spans="2:9">
      <c r="B486" s="73" t="s">
        <v>23</v>
      </c>
      <c r="C486" s="53"/>
      <c r="D486" s="73"/>
      <c r="E486" s="55"/>
      <c r="F486" s="55"/>
      <c r="G486" s="55"/>
      <c r="H486" s="56">
        <v>1</v>
      </c>
      <c r="I486" s="57">
        <f>I485</f>
        <v>292922.54112000001</v>
      </c>
    </row>
    <row r="487" spans="2:9">
      <c r="B487" s="73" t="s">
        <v>24</v>
      </c>
      <c r="C487" s="53"/>
      <c r="D487" s="73"/>
      <c r="E487" s="55"/>
      <c r="F487" s="55"/>
      <c r="G487" s="55"/>
      <c r="H487" s="56"/>
      <c r="I487" s="57">
        <f>I486*15%</f>
        <v>43938.381168</v>
      </c>
    </row>
    <row r="488" spans="2:9" ht="25.5">
      <c r="B488" s="73" t="s">
        <v>25</v>
      </c>
      <c r="C488" s="53"/>
      <c r="D488" s="73"/>
      <c r="E488" s="55"/>
      <c r="F488" s="55"/>
      <c r="G488" s="55"/>
      <c r="H488" s="56"/>
      <c r="I488" s="58">
        <f>I486+I487</f>
        <v>336860.922288</v>
      </c>
    </row>
    <row r="489" spans="2:9">
      <c r="B489" s="59"/>
      <c r="C489" s="60"/>
      <c r="D489" s="59"/>
      <c r="E489" s="61"/>
      <c r="F489" s="61"/>
      <c r="G489" s="61"/>
      <c r="H489" s="62"/>
      <c r="I489" s="60"/>
    </row>
    <row r="490" spans="2:9">
      <c r="B490" s="64" t="s">
        <v>5</v>
      </c>
      <c r="C490" s="143" t="s">
        <v>6</v>
      </c>
      <c r="D490" s="143"/>
      <c r="E490" s="143"/>
      <c r="F490" s="64" t="s">
        <v>7</v>
      </c>
      <c r="G490" s="64" t="s">
        <v>8</v>
      </c>
      <c r="H490" s="64" t="s">
        <v>9</v>
      </c>
      <c r="I490" s="64" t="s">
        <v>10</v>
      </c>
    </row>
    <row r="491" spans="2:9">
      <c r="B491" s="70"/>
      <c r="C491" s="137" t="s">
        <v>22</v>
      </c>
      <c r="D491" s="138"/>
      <c r="E491" s="139"/>
      <c r="F491" s="73"/>
      <c r="G491" s="73"/>
      <c r="H491" s="73"/>
      <c r="I491" s="59"/>
    </row>
    <row r="492" spans="2:9">
      <c r="B492" s="119"/>
      <c r="C492" s="120"/>
      <c r="D492" s="120"/>
      <c r="E492" s="120"/>
      <c r="F492" s="120"/>
      <c r="G492" s="120"/>
      <c r="H492" s="120"/>
      <c r="I492" s="121"/>
    </row>
    <row r="493" spans="2:9" ht="25.5">
      <c r="B493" s="70"/>
      <c r="C493" s="140" t="s">
        <v>15</v>
      </c>
      <c r="D493" s="141"/>
      <c r="E493" s="142"/>
      <c r="F493" s="84" t="s">
        <v>16</v>
      </c>
      <c r="G493" s="84" t="s">
        <v>17</v>
      </c>
      <c r="H493" s="84" t="s">
        <v>18</v>
      </c>
      <c r="I493" s="64" t="s">
        <v>19</v>
      </c>
    </row>
    <row r="494" spans="2:9">
      <c r="B494" s="72"/>
      <c r="C494" s="125" t="s">
        <v>21</v>
      </c>
      <c r="D494" s="126"/>
      <c r="E494" s="127"/>
      <c r="F494" s="53">
        <v>450</v>
      </c>
      <c r="G494" s="53">
        <v>30</v>
      </c>
      <c r="H494" s="53">
        <f>F494*G494</f>
        <v>13500</v>
      </c>
      <c r="I494" s="53">
        <f>G498*(H494+G497)</f>
        <v>27000</v>
      </c>
    </row>
    <row r="495" spans="2:9">
      <c r="B495" s="72"/>
      <c r="C495" s="128"/>
      <c r="D495" s="129"/>
      <c r="E495" s="130"/>
      <c r="F495" s="53"/>
      <c r="G495" s="53"/>
      <c r="H495" s="73"/>
      <c r="I495" s="73"/>
    </row>
    <row r="496" spans="2:9">
      <c r="B496" s="72"/>
      <c r="C496" s="66"/>
      <c r="D496" s="67"/>
      <c r="E496" s="68"/>
      <c r="F496" s="73"/>
      <c r="G496" s="73"/>
      <c r="H496" s="73"/>
      <c r="I496" s="73"/>
    </row>
    <row r="497" spans="2:9">
      <c r="B497" s="131" t="s">
        <v>11</v>
      </c>
      <c r="C497" s="133" t="s">
        <v>12</v>
      </c>
      <c r="D497" s="133"/>
      <c r="E497" s="133"/>
      <c r="F497" s="56" t="s">
        <v>13</v>
      </c>
      <c r="G497" s="74">
        <v>0</v>
      </c>
      <c r="H497" s="57">
        <v>18812.36</v>
      </c>
      <c r="I497" s="53">
        <f>H497*G497</f>
        <v>0</v>
      </c>
    </row>
    <row r="498" spans="2:9">
      <c r="B498" s="132"/>
      <c r="C498" s="133" t="s">
        <v>14</v>
      </c>
      <c r="D498" s="133"/>
      <c r="E498" s="133"/>
      <c r="F498" s="56" t="s">
        <v>13</v>
      </c>
      <c r="G498" s="75">
        <v>2</v>
      </c>
      <c r="H498" s="57">
        <v>18812.36</v>
      </c>
      <c r="I498" s="53">
        <f>G498*H498</f>
        <v>37624.720000000001</v>
      </c>
    </row>
    <row r="499" spans="2:9">
      <c r="B499" s="116" t="s">
        <v>34</v>
      </c>
      <c r="C499" s="117"/>
      <c r="D499" s="117"/>
      <c r="E499" s="118"/>
      <c r="F499" s="76"/>
      <c r="G499" s="76"/>
      <c r="H499" s="76"/>
      <c r="I499" s="77">
        <f>SUM(I498)</f>
        <v>37624.720000000001</v>
      </c>
    </row>
    <row r="501" spans="2:9">
      <c r="B501" s="134" t="s">
        <v>26</v>
      </c>
      <c r="C501" s="134"/>
      <c r="D501" s="135" t="s">
        <v>64</v>
      </c>
      <c r="E501" s="135"/>
      <c r="F501" s="135"/>
      <c r="G501" s="135"/>
      <c r="H501" s="135"/>
      <c r="I501" s="135"/>
    </row>
    <row r="502" spans="2:9" ht="51">
      <c r="B502" s="51" t="s">
        <v>0</v>
      </c>
      <c r="C502" s="51" t="s">
        <v>1</v>
      </c>
      <c r="D502" s="51" t="s">
        <v>41</v>
      </c>
      <c r="E502" s="51" t="s">
        <v>35</v>
      </c>
      <c r="F502" s="51" t="s">
        <v>39</v>
      </c>
      <c r="G502" s="51" t="s">
        <v>2</v>
      </c>
      <c r="H502" s="51" t="s">
        <v>3</v>
      </c>
      <c r="I502" s="51" t="s">
        <v>4</v>
      </c>
    </row>
    <row r="503" spans="2:9">
      <c r="B503" s="52">
        <v>1</v>
      </c>
      <c r="C503" s="52">
        <v>2</v>
      </c>
      <c r="D503" s="52">
        <v>3</v>
      </c>
      <c r="E503" s="52">
        <v>4</v>
      </c>
      <c r="F503" s="52">
        <v>5</v>
      </c>
      <c r="G503" s="52">
        <v>6</v>
      </c>
      <c r="H503" s="52">
        <v>7</v>
      </c>
      <c r="I503" s="52">
        <v>8</v>
      </c>
    </row>
    <row r="504" spans="2:9">
      <c r="B504" s="53">
        <f>I513+I510</f>
        <v>54000</v>
      </c>
      <c r="C504" s="53">
        <f>I518</f>
        <v>75249.440000000002</v>
      </c>
      <c r="D504" s="53">
        <f>C504*112%</f>
        <v>84279.372800000012</v>
      </c>
      <c r="E504" s="53">
        <f>C504*169%</f>
        <v>127171.5536</v>
      </c>
      <c r="F504" s="53">
        <f>C504*347%</f>
        <v>261115.55680000002</v>
      </c>
      <c r="G504" s="53">
        <f>B504+D504+E504+F504</f>
        <v>526566.48320000002</v>
      </c>
      <c r="H504" s="53">
        <f>G504*10%</f>
        <v>52656.648320000008</v>
      </c>
      <c r="I504" s="53">
        <f>H504+G504</f>
        <v>579223.13152000005</v>
      </c>
    </row>
    <row r="505" spans="2:9">
      <c r="B505" s="73" t="s">
        <v>23</v>
      </c>
      <c r="C505" s="53"/>
      <c r="D505" s="73"/>
      <c r="E505" s="55"/>
      <c r="F505" s="55"/>
      <c r="G505" s="55"/>
      <c r="H505" s="56">
        <v>2</v>
      </c>
      <c r="I505" s="57">
        <f>I504*H505</f>
        <v>1158446.2630400001</v>
      </c>
    </row>
    <row r="506" spans="2:9">
      <c r="B506" s="73" t="s">
        <v>24</v>
      </c>
      <c r="C506" s="53"/>
      <c r="D506" s="73"/>
      <c r="E506" s="55"/>
      <c r="F506" s="55"/>
      <c r="G506" s="55"/>
      <c r="H506" s="56"/>
      <c r="I506" s="57">
        <f>I505*15%</f>
        <v>173766.93945600002</v>
      </c>
    </row>
    <row r="507" spans="2:9" ht="25.5">
      <c r="B507" s="73" t="s">
        <v>25</v>
      </c>
      <c r="C507" s="53"/>
      <c r="D507" s="73"/>
      <c r="E507" s="55"/>
      <c r="F507" s="55"/>
      <c r="G507" s="55"/>
      <c r="H507" s="56"/>
      <c r="I507" s="58">
        <f>I505+I506</f>
        <v>1332213.2024960001</v>
      </c>
    </row>
    <row r="508" spans="2:9">
      <c r="B508" s="59"/>
      <c r="C508" s="60"/>
      <c r="D508" s="59"/>
      <c r="E508" s="61"/>
      <c r="F508" s="61"/>
      <c r="G508" s="61"/>
      <c r="H508" s="62"/>
      <c r="I508" s="60"/>
    </row>
    <row r="509" spans="2:9">
      <c r="B509" s="64" t="s">
        <v>5</v>
      </c>
      <c r="C509" s="143" t="s">
        <v>6</v>
      </c>
      <c r="D509" s="143"/>
      <c r="E509" s="143"/>
      <c r="F509" s="64" t="s">
        <v>7</v>
      </c>
      <c r="G509" s="64" t="s">
        <v>8</v>
      </c>
      <c r="H509" s="64" t="s">
        <v>9</v>
      </c>
      <c r="I509" s="64" t="s">
        <v>10</v>
      </c>
    </row>
    <row r="510" spans="2:9">
      <c r="B510" s="70"/>
      <c r="C510" s="137" t="s">
        <v>22</v>
      </c>
      <c r="D510" s="138"/>
      <c r="E510" s="139"/>
      <c r="F510" s="73"/>
      <c r="G510" s="73"/>
      <c r="H510" s="73"/>
      <c r="I510" s="59"/>
    </row>
    <row r="511" spans="2:9">
      <c r="B511" s="119"/>
      <c r="C511" s="120"/>
      <c r="D511" s="120"/>
      <c r="E511" s="120"/>
      <c r="F511" s="120"/>
      <c r="G511" s="120"/>
      <c r="H511" s="120"/>
      <c r="I511" s="121"/>
    </row>
    <row r="512" spans="2:9" ht="25.5">
      <c r="B512" s="70"/>
      <c r="C512" s="140" t="s">
        <v>15</v>
      </c>
      <c r="D512" s="141"/>
      <c r="E512" s="142"/>
      <c r="F512" s="84" t="s">
        <v>16</v>
      </c>
      <c r="G512" s="84" t="s">
        <v>17</v>
      </c>
      <c r="H512" s="84" t="s">
        <v>18</v>
      </c>
      <c r="I512" s="64" t="s">
        <v>19</v>
      </c>
    </row>
    <row r="513" spans="2:9">
      <c r="B513" s="72"/>
      <c r="C513" s="125" t="s">
        <v>21</v>
      </c>
      <c r="D513" s="126"/>
      <c r="E513" s="127"/>
      <c r="F513" s="53">
        <v>450</v>
      </c>
      <c r="G513" s="53">
        <v>30</v>
      </c>
      <c r="H513" s="53">
        <f>F513*G513</f>
        <v>13500</v>
      </c>
      <c r="I513" s="53">
        <f>G517*(H513+G516)</f>
        <v>54000</v>
      </c>
    </row>
    <row r="514" spans="2:9">
      <c r="B514" s="72"/>
      <c r="C514" s="128"/>
      <c r="D514" s="129"/>
      <c r="E514" s="130"/>
      <c r="F514" s="53"/>
      <c r="G514" s="53"/>
      <c r="H514" s="73"/>
      <c r="I514" s="73"/>
    </row>
    <row r="515" spans="2:9">
      <c r="B515" s="72"/>
      <c r="C515" s="66"/>
      <c r="D515" s="67"/>
      <c r="E515" s="68"/>
      <c r="F515" s="73"/>
      <c r="G515" s="73"/>
      <c r="H515" s="73"/>
      <c r="I515" s="73"/>
    </row>
    <row r="516" spans="2:9">
      <c r="B516" s="131" t="s">
        <v>11</v>
      </c>
      <c r="C516" s="133" t="s">
        <v>12</v>
      </c>
      <c r="D516" s="133"/>
      <c r="E516" s="133"/>
      <c r="F516" s="56" t="s">
        <v>13</v>
      </c>
      <c r="G516" s="74">
        <v>0</v>
      </c>
      <c r="H516" s="57">
        <v>18812.36</v>
      </c>
      <c r="I516" s="53">
        <f>H516*G516</f>
        <v>0</v>
      </c>
    </row>
    <row r="517" spans="2:9">
      <c r="B517" s="132"/>
      <c r="C517" s="133" t="s">
        <v>14</v>
      </c>
      <c r="D517" s="133"/>
      <c r="E517" s="133"/>
      <c r="F517" s="56" t="s">
        <v>13</v>
      </c>
      <c r="G517" s="75">
        <v>4</v>
      </c>
      <c r="H517" s="57">
        <v>18812.36</v>
      </c>
      <c r="I517" s="53">
        <f>G517*H517</f>
        <v>75249.440000000002</v>
      </c>
    </row>
    <row r="518" spans="2:9">
      <c r="B518" s="116" t="s">
        <v>34</v>
      </c>
      <c r="C518" s="117"/>
      <c r="D518" s="117"/>
      <c r="E518" s="118"/>
      <c r="F518" s="76"/>
      <c r="G518" s="76"/>
      <c r="H518" s="76"/>
      <c r="I518" s="77">
        <f>SUM(I517)</f>
        <v>75249.440000000002</v>
      </c>
    </row>
    <row r="520" spans="2:9">
      <c r="B520" s="134" t="s">
        <v>26</v>
      </c>
      <c r="C520" s="134"/>
      <c r="D520" s="148" t="s">
        <v>65</v>
      </c>
      <c r="E520" s="148"/>
      <c r="F520" s="147"/>
      <c r="G520" s="147"/>
      <c r="H520" s="147"/>
      <c r="I520" s="147"/>
    </row>
    <row r="521" spans="2:9" ht="51">
      <c r="B521" s="51" t="s">
        <v>0</v>
      </c>
      <c r="C521" s="51" t="s">
        <v>1</v>
      </c>
      <c r="D521" s="51" t="s">
        <v>41</v>
      </c>
      <c r="E521" s="51" t="s">
        <v>35</v>
      </c>
      <c r="F521" s="51" t="s">
        <v>39</v>
      </c>
      <c r="G521" s="51" t="s">
        <v>2</v>
      </c>
      <c r="H521" s="51" t="s">
        <v>3</v>
      </c>
      <c r="I521" s="51" t="s">
        <v>4</v>
      </c>
    </row>
    <row r="522" spans="2:9">
      <c r="B522" s="52">
        <v>1</v>
      </c>
      <c r="C522" s="52">
        <v>2</v>
      </c>
      <c r="D522" s="52">
        <v>3</v>
      </c>
      <c r="E522" s="52">
        <v>4</v>
      </c>
      <c r="F522" s="52">
        <v>5</v>
      </c>
      <c r="G522" s="52">
        <v>6</v>
      </c>
      <c r="H522" s="52">
        <v>7</v>
      </c>
      <c r="I522" s="52">
        <v>8</v>
      </c>
    </row>
    <row r="523" spans="2:9">
      <c r="B523" s="53">
        <f>I532+I529</f>
        <v>27000</v>
      </c>
      <c r="C523" s="53">
        <f>I537</f>
        <v>75249.440000000002</v>
      </c>
      <c r="D523" s="53">
        <f>C523*112%</f>
        <v>84279.372800000012</v>
      </c>
      <c r="E523" s="53">
        <f>C523*169%</f>
        <v>127171.5536</v>
      </c>
      <c r="F523" s="53">
        <f>C523*355%</f>
        <v>267135.51199999999</v>
      </c>
      <c r="G523" s="53">
        <f>B523+D523+E523+F523</f>
        <v>505586.43839999998</v>
      </c>
      <c r="H523" s="53">
        <f>G523*10%</f>
        <v>50558.643840000004</v>
      </c>
      <c r="I523" s="53">
        <f>H523+G523</f>
        <v>556145.08224000002</v>
      </c>
    </row>
    <row r="524" spans="2:9">
      <c r="B524" s="73" t="s">
        <v>23</v>
      </c>
      <c r="C524" s="53"/>
      <c r="D524" s="73"/>
      <c r="E524" s="55"/>
      <c r="F524" s="55"/>
      <c r="G524" s="55"/>
      <c r="H524" s="56">
        <v>1</v>
      </c>
      <c r="I524" s="57">
        <f>I523</f>
        <v>556145.08224000002</v>
      </c>
    </row>
    <row r="525" spans="2:9">
      <c r="B525" s="73" t="s">
        <v>24</v>
      </c>
      <c r="C525" s="53"/>
      <c r="D525" s="73"/>
      <c r="E525" s="55"/>
      <c r="F525" s="55"/>
      <c r="G525" s="55"/>
      <c r="H525" s="56"/>
      <c r="I525" s="57">
        <f>I524*15%</f>
        <v>83421.762336</v>
      </c>
    </row>
    <row r="526" spans="2:9" ht="25.5">
      <c r="B526" s="73" t="s">
        <v>25</v>
      </c>
      <c r="C526" s="53"/>
      <c r="D526" s="73"/>
      <c r="E526" s="55"/>
      <c r="F526" s="55"/>
      <c r="G526" s="55"/>
      <c r="H526" s="56"/>
      <c r="I526" s="58">
        <f>I524+I525</f>
        <v>639566.844576</v>
      </c>
    </row>
    <row r="527" spans="2:9">
      <c r="B527" s="59"/>
      <c r="C527" s="60"/>
      <c r="D527" s="59"/>
      <c r="E527" s="61"/>
      <c r="F527" s="61"/>
      <c r="G527" s="61"/>
      <c r="H527" s="62"/>
      <c r="I527" s="60"/>
    </row>
    <row r="528" spans="2:9">
      <c r="B528" s="84" t="s">
        <v>5</v>
      </c>
      <c r="C528" s="136" t="s">
        <v>6</v>
      </c>
      <c r="D528" s="136"/>
      <c r="E528" s="136"/>
      <c r="F528" s="84" t="s">
        <v>7</v>
      </c>
      <c r="G528" s="84" t="s">
        <v>8</v>
      </c>
      <c r="H528" s="84" t="s">
        <v>9</v>
      </c>
      <c r="I528" s="84" t="s">
        <v>10</v>
      </c>
    </row>
    <row r="529" spans="2:9">
      <c r="B529" s="70"/>
      <c r="C529" s="137" t="s">
        <v>22</v>
      </c>
      <c r="D529" s="138"/>
      <c r="E529" s="139"/>
      <c r="F529" s="73" t="s">
        <v>20</v>
      </c>
      <c r="G529" s="73"/>
      <c r="H529" s="73"/>
      <c r="I529" s="59"/>
    </row>
    <row r="530" spans="2:9">
      <c r="B530" s="119"/>
      <c r="C530" s="120"/>
      <c r="D530" s="120"/>
      <c r="E530" s="120"/>
      <c r="F530" s="120"/>
      <c r="G530" s="120"/>
      <c r="H530" s="120"/>
      <c r="I530" s="121"/>
    </row>
    <row r="531" spans="2:9" ht="25.5">
      <c r="B531" s="72"/>
      <c r="C531" s="122" t="s">
        <v>15</v>
      </c>
      <c r="D531" s="123"/>
      <c r="E531" s="124"/>
      <c r="F531" s="84" t="s">
        <v>16</v>
      </c>
      <c r="G531" s="84" t="s">
        <v>17</v>
      </c>
      <c r="H531" s="84" t="s">
        <v>18</v>
      </c>
      <c r="I531" s="84" t="s">
        <v>19</v>
      </c>
    </row>
    <row r="532" spans="2:9">
      <c r="B532" s="72"/>
      <c r="C532" s="125" t="s">
        <v>21</v>
      </c>
      <c r="D532" s="126"/>
      <c r="E532" s="127"/>
      <c r="F532" s="53">
        <v>450</v>
      </c>
      <c r="G532" s="53">
        <v>15</v>
      </c>
      <c r="H532" s="53">
        <f>F532*G532</f>
        <v>6750</v>
      </c>
      <c r="I532" s="53">
        <f>G536*(H532+G535)</f>
        <v>27000</v>
      </c>
    </row>
    <row r="533" spans="2:9">
      <c r="B533" s="72"/>
      <c r="C533" s="128"/>
      <c r="D533" s="129"/>
      <c r="E533" s="130"/>
      <c r="F533" s="53"/>
      <c r="G533" s="53"/>
      <c r="H533" s="73"/>
      <c r="I533" s="73"/>
    </row>
    <row r="534" spans="2:9">
      <c r="B534" s="72"/>
      <c r="C534" s="66"/>
      <c r="D534" s="67"/>
      <c r="E534" s="68"/>
      <c r="F534" s="73"/>
      <c r="G534" s="73"/>
      <c r="H534" s="73"/>
      <c r="I534" s="73"/>
    </row>
    <row r="535" spans="2:9">
      <c r="B535" s="131" t="s">
        <v>11</v>
      </c>
      <c r="C535" s="133" t="s">
        <v>12</v>
      </c>
      <c r="D535" s="133"/>
      <c r="E535" s="133"/>
      <c r="F535" s="56" t="s">
        <v>13</v>
      </c>
      <c r="G535" s="74">
        <v>0</v>
      </c>
      <c r="H535" s="57">
        <v>18812.36</v>
      </c>
      <c r="I535" s="53">
        <f>H535*G535</f>
        <v>0</v>
      </c>
    </row>
    <row r="536" spans="2:9">
      <c r="B536" s="132"/>
      <c r="C536" s="133" t="s">
        <v>14</v>
      </c>
      <c r="D536" s="133"/>
      <c r="E536" s="133"/>
      <c r="F536" s="56" t="s">
        <v>13</v>
      </c>
      <c r="G536" s="75">
        <v>4</v>
      </c>
      <c r="H536" s="57">
        <v>18812.36</v>
      </c>
      <c r="I536" s="53">
        <f>G536*H536</f>
        <v>75249.440000000002</v>
      </c>
    </row>
    <row r="537" spans="2:9">
      <c r="B537" s="116" t="s">
        <v>34</v>
      </c>
      <c r="C537" s="117"/>
      <c r="D537" s="117"/>
      <c r="E537" s="118"/>
      <c r="F537" s="76"/>
      <c r="G537" s="76"/>
      <c r="H537" s="76"/>
      <c r="I537" s="77">
        <f>SUM(I536)</f>
        <v>75249.440000000002</v>
      </c>
    </row>
    <row r="539" spans="2:9">
      <c r="B539" s="134" t="s">
        <v>26</v>
      </c>
      <c r="C539" s="134"/>
      <c r="D539" s="148" t="s">
        <v>66</v>
      </c>
      <c r="E539" s="148"/>
      <c r="F539" s="147"/>
      <c r="G539" s="147"/>
      <c r="H539" s="147"/>
      <c r="I539" s="147"/>
    </row>
    <row r="540" spans="2:9" ht="51">
      <c r="B540" s="51" t="s">
        <v>0</v>
      </c>
      <c r="C540" s="51" t="s">
        <v>1</v>
      </c>
      <c r="D540" s="51" t="s">
        <v>41</v>
      </c>
      <c r="E540" s="51" t="s">
        <v>35</v>
      </c>
      <c r="F540" s="51" t="s">
        <v>39</v>
      </c>
      <c r="G540" s="51" t="s">
        <v>2</v>
      </c>
      <c r="H540" s="51" t="s">
        <v>3</v>
      </c>
      <c r="I540" s="51" t="s">
        <v>4</v>
      </c>
    </row>
    <row r="541" spans="2:9">
      <c r="B541" s="52">
        <v>1</v>
      </c>
      <c r="C541" s="52">
        <v>2</v>
      </c>
      <c r="D541" s="52">
        <v>3</v>
      </c>
      <c r="E541" s="52">
        <v>4</v>
      </c>
      <c r="F541" s="52">
        <v>5</v>
      </c>
      <c r="G541" s="52">
        <v>6</v>
      </c>
      <c r="H541" s="52">
        <v>7</v>
      </c>
      <c r="I541" s="52">
        <v>8</v>
      </c>
    </row>
    <row r="542" spans="2:9">
      <c r="B542" s="53">
        <f>I551+I548</f>
        <v>19800</v>
      </c>
      <c r="C542" s="53">
        <f>I556</f>
        <v>37624.720000000001</v>
      </c>
      <c r="D542" s="53">
        <f>C542*112%</f>
        <v>42139.686400000006</v>
      </c>
      <c r="E542" s="53">
        <f>C542*169%</f>
        <v>63585.7768</v>
      </c>
      <c r="F542" s="53">
        <f>C542*355%</f>
        <v>133567.75599999999</v>
      </c>
      <c r="G542" s="53">
        <f>B542+D542+E542+F542</f>
        <v>259093.21919999999</v>
      </c>
      <c r="H542" s="53">
        <f>G542*10%</f>
        <v>25909.321920000002</v>
      </c>
      <c r="I542" s="53">
        <f>H542+G542</f>
        <v>285002.54112000001</v>
      </c>
    </row>
    <row r="543" spans="2:9">
      <c r="B543" s="73" t="s">
        <v>23</v>
      </c>
      <c r="C543" s="53"/>
      <c r="D543" s="73"/>
      <c r="E543" s="55"/>
      <c r="F543" s="55"/>
      <c r="G543" s="55"/>
      <c r="H543" s="56">
        <v>1</v>
      </c>
      <c r="I543" s="57">
        <f>I542</f>
        <v>285002.54112000001</v>
      </c>
    </row>
    <row r="544" spans="2:9">
      <c r="B544" s="73" t="s">
        <v>24</v>
      </c>
      <c r="C544" s="53"/>
      <c r="D544" s="73"/>
      <c r="E544" s="55"/>
      <c r="F544" s="55"/>
      <c r="G544" s="55"/>
      <c r="H544" s="56"/>
      <c r="I544" s="57">
        <f>I543*15%</f>
        <v>42750.381168</v>
      </c>
    </row>
    <row r="545" spans="2:9" ht="25.5">
      <c r="B545" s="73" t="s">
        <v>25</v>
      </c>
      <c r="C545" s="53"/>
      <c r="D545" s="73"/>
      <c r="E545" s="55"/>
      <c r="F545" s="55"/>
      <c r="G545" s="55"/>
      <c r="H545" s="56"/>
      <c r="I545" s="58">
        <f>I543+I544</f>
        <v>327752.922288</v>
      </c>
    </row>
    <row r="546" spans="2:9">
      <c r="B546" s="73"/>
      <c r="C546" s="53"/>
      <c r="D546" s="73"/>
      <c r="E546" s="55"/>
      <c r="F546" s="55"/>
      <c r="G546" s="55"/>
      <c r="H546" s="56"/>
      <c r="I546" s="53"/>
    </row>
    <row r="547" spans="2:9">
      <c r="B547" s="64" t="s">
        <v>5</v>
      </c>
      <c r="C547" s="143" t="s">
        <v>6</v>
      </c>
      <c r="D547" s="143"/>
      <c r="E547" s="143"/>
      <c r="F547" s="64" t="s">
        <v>7</v>
      </c>
      <c r="G547" s="64" t="s">
        <v>8</v>
      </c>
      <c r="H547" s="64" t="s">
        <v>9</v>
      </c>
      <c r="I547" s="64" t="s">
        <v>10</v>
      </c>
    </row>
    <row r="548" spans="2:9">
      <c r="B548" s="70"/>
      <c r="C548" s="137" t="s">
        <v>22</v>
      </c>
      <c r="D548" s="138"/>
      <c r="E548" s="139"/>
      <c r="F548" s="73" t="s">
        <v>20</v>
      </c>
      <c r="G548" s="73">
        <v>0</v>
      </c>
      <c r="H548" s="73">
        <v>16000</v>
      </c>
      <c r="I548" s="59">
        <f>G548*H548</f>
        <v>0</v>
      </c>
    </row>
    <row r="549" spans="2:9">
      <c r="B549" s="119"/>
      <c r="C549" s="120"/>
      <c r="D549" s="120"/>
      <c r="E549" s="120"/>
      <c r="F549" s="120"/>
      <c r="G549" s="120"/>
      <c r="H549" s="120"/>
      <c r="I549" s="121"/>
    </row>
    <row r="550" spans="2:9" ht="25.5">
      <c r="B550" s="70"/>
      <c r="C550" s="140" t="s">
        <v>15</v>
      </c>
      <c r="D550" s="141"/>
      <c r="E550" s="142"/>
      <c r="F550" s="84" t="s">
        <v>16</v>
      </c>
      <c r="G550" s="84" t="s">
        <v>17</v>
      </c>
      <c r="H550" s="84" t="s">
        <v>18</v>
      </c>
      <c r="I550" s="64" t="s">
        <v>19</v>
      </c>
    </row>
    <row r="551" spans="2:9">
      <c r="B551" s="72"/>
      <c r="C551" s="125" t="s">
        <v>21</v>
      </c>
      <c r="D551" s="126"/>
      <c r="E551" s="127"/>
      <c r="F551" s="53">
        <v>450</v>
      </c>
      <c r="G551" s="53">
        <v>22</v>
      </c>
      <c r="H551" s="53">
        <f>F551*G551</f>
        <v>9900</v>
      </c>
      <c r="I551" s="53">
        <f>G555*(H551+G554)</f>
        <v>19800</v>
      </c>
    </row>
    <row r="552" spans="2:9">
      <c r="B552" s="72"/>
      <c r="C552" s="128"/>
      <c r="D552" s="129"/>
      <c r="E552" s="130"/>
      <c r="F552" s="53"/>
      <c r="G552" s="53"/>
      <c r="H552" s="73"/>
      <c r="I552" s="73"/>
    </row>
    <row r="553" spans="2:9">
      <c r="B553" s="72"/>
      <c r="C553" s="66"/>
      <c r="D553" s="67"/>
      <c r="E553" s="68"/>
      <c r="F553" s="73"/>
      <c r="G553" s="73"/>
      <c r="H553" s="73"/>
      <c r="I553" s="73"/>
    </row>
    <row r="554" spans="2:9">
      <c r="B554" s="131" t="s">
        <v>11</v>
      </c>
      <c r="C554" s="133" t="s">
        <v>12</v>
      </c>
      <c r="D554" s="133"/>
      <c r="E554" s="133"/>
      <c r="F554" s="56" t="s">
        <v>13</v>
      </c>
      <c r="G554" s="74">
        <v>0</v>
      </c>
      <c r="H554" s="57">
        <v>18812.36</v>
      </c>
      <c r="I554" s="53">
        <f>H554*G554</f>
        <v>0</v>
      </c>
    </row>
    <row r="555" spans="2:9">
      <c r="B555" s="132"/>
      <c r="C555" s="133" t="s">
        <v>14</v>
      </c>
      <c r="D555" s="133"/>
      <c r="E555" s="133"/>
      <c r="F555" s="56" t="s">
        <v>13</v>
      </c>
      <c r="G555" s="75">
        <v>2</v>
      </c>
      <c r="H555" s="57">
        <v>18812.36</v>
      </c>
      <c r="I555" s="53">
        <f>G555*H555</f>
        <v>37624.720000000001</v>
      </c>
    </row>
    <row r="556" spans="2:9">
      <c r="B556" s="116" t="s">
        <v>34</v>
      </c>
      <c r="C556" s="117"/>
      <c r="D556" s="117"/>
      <c r="E556" s="118"/>
      <c r="F556" s="76"/>
      <c r="G556" s="76"/>
      <c r="H556" s="76"/>
      <c r="I556" s="77">
        <f>SUM(I555)</f>
        <v>37624.720000000001</v>
      </c>
    </row>
    <row r="558" spans="2:9">
      <c r="B558" s="134" t="s">
        <v>26</v>
      </c>
      <c r="C558" s="134"/>
      <c r="D558" s="135" t="s">
        <v>67</v>
      </c>
      <c r="E558" s="135"/>
      <c r="F558" s="135"/>
      <c r="G558" s="135"/>
      <c r="H558" s="135"/>
      <c r="I558" s="135"/>
    </row>
    <row r="559" spans="2:9" ht="51">
      <c r="B559" s="51" t="s">
        <v>0</v>
      </c>
      <c r="C559" s="51" t="s">
        <v>1</v>
      </c>
      <c r="D559" s="51" t="s">
        <v>41</v>
      </c>
      <c r="E559" s="51" t="s">
        <v>35</v>
      </c>
      <c r="F559" s="51" t="s">
        <v>39</v>
      </c>
      <c r="G559" s="51" t="s">
        <v>2</v>
      </c>
      <c r="H559" s="51" t="s">
        <v>3</v>
      </c>
      <c r="I559" s="51" t="s">
        <v>4</v>
      </c>
    </row>
    <row r="560" spans="2:9">
      <c r="B560" s="52">
        <v>1</v>
      </c>
      <c r="C560" s="52">
        <v>2</v>
      </c>
      <c r="D560" s="52">
        <v>3</v>
      </c>
      <c r="E560" s="52">
        <v>4</v>
      </c>
      <c r="F560" s="52">
        <v>5</v>
      </c>
      <c r="G560" s="52">
        <v>6</v>
      </c>
      <c r="H560" s="52">
        <v>7</v>
      </c>
      <c r="I560" s="52">
        <v>8</v>
      </c>
    </row>
    <row r="561" spans="2:9">
      <c r="B561" s="53">
        <f>I570+I567</f>
        <v>40500</v>
      </c>
      <c r="C561" s="53">
        <f>I575</f>
        <v>56437.08</v>
      </c>
      <c r="D561" s="53">
        <f>C561*112%</f>
        <v>63209.529600000009</v>
      </c>
      <c r="E561" s="53">
        <f>C561*169%</f>
        <v>95378.665200000003</v>
      </c>
      <c r="F561" s="53">
        <f>C561*355%</f>
        <v>200351.63399999999</v>
      </c>
      <c r="G561" s="53">
        <f>B561+D561+E561+F561</f>
        <v>399439.82880000002</v>
      </c>
      <c r="H561" s="53">
        <f>G561*10%</f>
        <v>39943.982880000003</v>
      </c>
      <c r="I561" s="53">
        <f>H561+G561</f>
        <v>439383.81168000004</v>
      </c>
    </row>
    <row r="562" spans="2:9">
      <c r="B562" s="73" t="s">
        <v>23</v>
      </c>
      <c r="C562" s="53"/>
      <c r="D562" s="73"/>
      <c r="E562" s="55"/>
      <c r="F562" s="55"/>
      <c r="G562" s="55"/>
      <c r="H562" s="56">
        <v>1</v>
      </c>
      <c r="I562" s="57">
        <f>I561</f>
        <v>439383.81168000004</v>
      </c>
    </row>
    <row r="563" spans="2:9">
      <c r="B563" s="73" t="s">
        <v>24</v>
      </c>
      <c r="C563" s="53"/>
      <c r="D563" s="73"/>
      <c r="E563" s="55"/>
      <c r="F563" s="55"/>
      <c r="G563" s="55"/>
      <c r="H563" s="56"/>
      <c r="I563" s="57">
        <f>I562*15%</f>
        <v>65907.571752000003</v>
      </c>
    </row>
    <row r="564" spans="2:9" ht="25.5">
      <c r="B564" s="73" t="s">
        <v>25</v>
      </c>
      <c r="C564" s="53"/>
      <c r="D564" s="73"/>
      <c r="E564" s="55"/>
      <c r="F564" s="55"/>
      <c r="G564" s="55"/>
      <c r="H564" s="56"/>
      <c r="I564" s="58">
        <f>I562+I563</f>
        <v>505291.38343200006</v>
      </c>
    </row>
    <row r="565" spans="2:9">
      <c r="B565" s="59"/>
      <c r="C565" s="60"/>
      <c r="D565" s="59"/>
      <c r="E565" s="61"/>
      <c r="F565" s="61"/>
      <c r="G565" s="61"/>
      <c r="H565" s="62"/>
      <c r="I565" s="60"/>
    </row>
    <row r="566" spans="2:9">
      <c r="B566" s="64" t="s">
        <v>5</v>
      </c>
      <c r="C566" s="143" t="s">
        <v>6</v>
      </c>
      <c r="D566" s="143"/>
      <c r="E566" s="143"/>
      <c r="F566" s="64" t="s">
        <v>7</v>
      </c>
      <c r="G566" s="64" t="s">
        <v>8</v>
      </c>
      <c r="H566" s="64" t="s">
        <v>9</v>
      </c>
      <c r="I566" s="64" t="s">
        <v>10</v>
      </c>
    </row>
    <row r="567" spans="2:9">
      <c r="B567" s="70"/>
      <c r="C567" s="137" t="s">
        <v>22</v>
      </c>
      <c r="D567" s="138"/>
      <c r="E567" s="139"/>
      <c r="F567" s="73"/>
      <c r="G567" s="73"/>
      <c r="H567" s="73"/>
      <c r="I567" s="59"/>
    </row>
    <row r="568" spans="2:9">
      <c r="B568" s="119"/>
      <c r="C568" s="120"/>
      <c r="D568" s="120"/>
      <c r="E568" s="120"/>
      <c r="F568" s="120"/>
      <c r="G568" s="120"/>
      <c r="H568" s="120"/>
      <c r="I568" s="121"/>
    </row>
    <row r="569" spans="2:9" ht="25.5">
      <c r="B569" s="70"/>
      <c r="C569" s="140" t="s">
        <v>15</v>
      </c>
      <c r="D569" s="141"/>
      <c r="E569" s="142"/>
      <c r="F569" s="84" t="s">
        <v>16</v>
      </c>
      <c r="G569" s="84" t="s">
        <v>17</v>
      </c>
      <c r="H569" s="84" t="s">
        <v>18</v>
      </c>
      <c r="I569" s="64" t="s">
        <v>19</v>
      </c>
    </row>
    <row r="570" spans="2:9">
      <c r="B570" s="72"/>
      <c r="C570" s="125" t="s">
        <v>21</v>
      </c>
      <c r="D570" s="126"/>
      <c r="E570" s="127"/>
      <c r="F570" s="53">
        <v>450</v>
      </c>
      <c r="G570" s="53">
        <v>30</v>
      </c>
      <c r="H570" s="53">
        <f>F570*G570</f>
        <v>13500</v>
      </c>
      <c r="I570" s="53">
        <f>G574*(H570+G573)</f>
        <v>40500</v>
      </c>
    </row>
    <row r="571" spans="2:9">
      <c r="B571" s="72"/>
      <c r="C571" s="128"/>
      <c r="D571" s="129"/>
      <c r="E571" s="130"/>
      <c r="F571" s="53"/>
      <c r="G571" s="53"/>
      <c r="H571" s="73"/>
      <c r="I571" s="73"/>
    </row>
    <row r="572" spans="2:9">
      <c r="B572" s="72"/>
      <c r="C572" s="66"/>
      <c r="D572" s="67"/>
      <c r="E572" s="68"/>
      <c r="F572" s="73"/>
      <c r="G572" s="73"/>
      <c r="H572" s="73"/>
      <c r="I572" s="73"/>
    </row>
    <row r="573" spans="2:9">
      <c r="B573" s="131" t="s">
        <v>11</v>
      </c>
      <c r="C573" s="133" t="s">
        <v>12</v>
      </c>
      <c r="D573" s="133"/>
      <c r="E573" s="133"/>
      <c r="F573" s="56" t="s">
        <v>13</v>
      </c>
      <c r="G573" s="74">
        <v>0</v>
      </c>
      <c r="H573" s="57">
        <v>18812.36</v>
      </c>
      <c r="I573" s="53">
        <f>H573*G573</f>
        <v>0</v>
      </c>
    </row>
    <row r="574" spans="2:9">
      <c r="B574" s="132"/>
      <c r="C574" s="133" t="s">
        <v>14</v>
      </c>
      <c r="D574" s="133"/>
      <c r="E574" s="133"/>
      <c r="F574" s="56" t="s">
        <v>13</v>
      </c>
      <c r="G574" s="75">
        <v>3</v>
      </c>
      <c r="H574" s="57">
        <v>18812.36</v>
      </c>
      <c r="I574" s="53">
        <f>G574*H574</f>
        <v>56437.08</v>
      </c>
    </row>
    <row r="575" spans="2:9">
      <c r="B575" s="116" t="s">
        <v>34</v>
      </c>
      <c r="C575" s="117"/>
      <c r="D575" s="117"/>
      <c r="E575" s="118"/>
      <c r="F575" s="76"/>
      <c r="G575" s="76"/>
      <c r="H575" s="76"/>
      <c r="I575" s="77">
        <f>SUM(I574)</f>
        <v>56437.08</v>
      </c>
    </row>
    <row r="577" spans="2:9">
      <c r="B577" s="134" t="s">
        <v>26</v>
      </c>
      <c r="C577" s="134"/>
      <c r="D577" s="148" t="s">
        <v>68</v>
      </c>
      <c r="E577" s="148"/>
      <c r="F577" s="147"/>
      <c r="G577" s="147"/>
      <c r="H577" s="147"/>
      <c r="I577" s="147"/>
    </row>
    <row r="578" spans="2:9" ht="51">
      <c r="B578" s="51" t="s">
        <v>0</v>
      </c>
      <c r="C578" s="51" t="s">
        <v>1</v>
      </c>
      <c r="D578" s="51" t="s">
        <v>41</v>
      </c>
      <c r="E578" s="51" t="s">
        <v>35</v>
      </c>
      <c r="F578" s="51" t="s">
        <v>39</v>
      </c>
      <c r="G578" s="51" t="s">
        <v>2</v>
      </c>
      <c r="H578" s="51" t="s">
        <v>3</v>
      </c>
      <c r="I578" s="51" t="s">
        <v>4</v>
      </c>
    </row>
    <row r="579" spans="2:9">
      <c r="B579" s="52">
        <v>1</v>
      </c>
      <c r="C579" s="52">
        <v>2</v>
      </c>
      <c r="D579" s="52">
        <v>3</v>
      </c>
      <c r="E579" s="52">
        <v>4</v>
      </c>
      <c r="F579" s="52">
        <v>5</v>
      </c>
      <c r="G579" s="52">
        <v>6</v>
      </c>
      <c r="H579" s="52">
        <v>7</v>
      </c>
      <c r="I579" s="52">
        <v>8</v>
      </c>
    </row>
    <row r="580" spans="2:9">
      <c r="B580" s="53">
        <f>I589+I586</f>
        <v>19800</v>
      </c>
      <c r="C580" s="53">
        <f>I594</f>
        <v>37624.720000000001</v>
      </c>
      <c r="D580" s="53">
        <f>C580*112%</f>
        <v>42139.686400000006</v>
      </c>
      <c r="E580" s="53">
        <f>C580*169%</f>
        <v>63585.7768</v>
      </c>
      <c r="F580" s="53">
        <f>C580*355%</f>
        <v>133567.75599999999</v>
      </c>
      <c r="G580" s="53">
        <f>B580+D580+E580+F580</f>
        <v>259093.21919999999</v>
      </c>
      <c r="H580" s="53">
        <f>G580*10%</f>
        <v>25909.321920000002</v>
      </c>
      <c r="I580" s="53">
        <f>H580+G580</f>
        <v>285002.54112000001</v>
      </c>
    </row>
    <row r="581" spans="2:9">
      <c r="B581" s="73" t="s">
        <v>23</v>
      </c>
      <c r="C581" s="53"/>
      <c r="D581" s="73"/>
      <c r="E581" s="55"/>
      <c r="F581" s="55"/>
      <c r="G581" s="55"/>
      <c r="H581" s="56">
        <v>1</v>
      </c>
      <c r="I581" s="57">
        <f>I580</f>
        <v>285002.54112000001</v>
      </c>
    </row>
    <row r="582" spans="2:9">
      <c r="B582" s="73" t="s">
        <v>24</v>
      </c>
      <c r="C582" s="53"/>
      <c r="D582" s="73"/>
      <c r="E582" s="55"/>
      <c r="F582" s="55"/>
      <c r="G582" s="55"/>
      <c r="H582" s="56"/>
      <c r="I582" s="57">
        <f>I581*15%</f>
        <v>42750.381168</v>
      </c>
    </row>
    <row r="583" spans="2:9" ht="25.5">
      <c r="B583" s="73" t="s">
        <v>25</v>
      </c>
      <c r="C583" s="53"/>
      <c r="D583" s="73"/>
      <c r="E583" s="55"/>
      <c r="F583" s="55"/>
      <c r="G583" s="55"/>
      <c r="H583" s="56"/>
      <c r="I583" s="58">
        <f>I581+I582</f>
        <v>327752.922288</v>
      </c>
    </row>
    <row r="584" spans="2:9">
      <c r="B584" s="59"/>
      <c r="C584" s="60"/>
      <c r="D584" s="59"/>
      <c r="E584" s="61"/>
      <c r="F584" s="61"/>
      <c r="G584" s="61"/>
      <c r="H584" s="62"/>
      <c r="I584" s="60"/>
    </row>
    <row r="585" spans="2:9">
      <c r="B585" s="64" t="s">
        <v>5</v>
      </c>
      <c r="C585" s="143" t="s">
        <v>6</v>
      </c>
      <c r="D585" s="143"/>
      <c r="E585" s="143"/>
      <c r="F585" s="64" t="s">
        <v>7</v>
      </c>
      <c r="G585" s="64" t="s">
        <v>8</v>
      </c>
      <c r="H585" s="64" t="s">
        <v>9</v>
      </c>
      <c r="I585" s="64" t="s">
        <v>10</v>
      </c>
    </row>
    <row r="586" spans="2:9">
      <c r="B586" s="70"/>
      <c r="C586" s="137" t="s">
        <v>22</v>
      </c>
      <c r="D586" s="138"/>
      <c r="E586" s="139"/>
      <c r="F586" s="73" t="s">
        <v>20</v>
      </c>
      <c r="G586" s="73">
        <v>0</v>
      </c>
      <c r="H586" s="73">
        <v>16000</v>
      </c>
      <c r="I586" s="59">
        <f>G586*H586</f>
        <v>0</v>
      </c>
    </row>
    <row r="587" spans="2:9">
      <c r="B587" s="119"/>
      <c r="C587" s="120"/>
      <c r="D587" s="120"/>
      <c r="E587" s="120"/>
      <c r="F587" s="120"/>
      <c r="G587" s="120"/>
      <c r="H587" s="120"/>
      <c r="I587" s="121"/>
    </row>
    <row r="588" spans="2:9" ht="25.5">
      <c r="B588" s="70"/>
      <c r="C588" s="140" t="s">
        <v>15</v>
      </c>
      <c r="D588" s="141"/>
      <c r="E588" s="142"/>
      <c r="F588" s="84" t="s">
        <v>16</v>
      </c>
      <c r="G588" s="84" t="s">
        <v>17</v>
      </c>
      <c r="H588" s="84" t="s">
        <v>18</v>
      </c>
      <c r="I588" s="64" t="s">
        <v>19</v>
      </c>
    </row>
    <row r="589" spans="2:9">
      <c r="B589" s="72"/>
      <c r="C589" s="125" t="s">
        <v>21</v>
      </c>
      <c r="D589" s="126"/>
      <c r="E589" s="127"/>
      <c r="F589" s="53">
        <v>450</v>
      </c>
      <c r="G589" s="53">
        <v>22</v>
      </c>
      <c r="H589" s="53">
        <f>F589*G589</f>
        <v>9900</v>
      </c>
      <c r="I589" s="53">
        <f>G593*(H589+G592)</f>
        <v>19800</v>
      </c>
    </row>
    <row r="590" spans="2:9">
      <c r="B590" s="72"/>
      <c r="C590" s="128"/>
      <c r="D590" s="129"/>
      <c r="E590" s="130"/>
      <c r="F590" s="53"/>
      <c r="G590" s="53"/>
      <c r="H590" s="73"/>
      <c r="I590" s="73"/>
    </row>
    <row r="591" spans="2:9">
      <c r="B591" s="72"/>
      <c r="C591" s="66"/>
      <c r="D591" s="67"/>
      <c r="E591" s="68"/>
      <c r="F591" s="73"/>
      <c r="G591" s="73"/>
      <c r="H591" s="73"/>
      <c r="I591" s="73"/>
    </row>
    <row r="592" spans="2:9">
      <c r="B592" s="131" t="s">
        <v>11</v>
      </c>
      <c r="C592" s="133" t="s">
        <v>12</v>
      </c>
      <c r="D592" s="133"/>
      <c r="E592" s="133"/>
      <c r="F592" s="56" t="s">
        <v>13</v>
      </c>
      <c r="G592" s="74">
        <v>0</v>
      </c>
      <c r="H592" s="57">
        <v>18812.36</v>
      </c>
      <c r="I592" s="53">
        <f>H592*G592</f>
        <v>0</v>
      </c>
    </row>
    <row r="593" spans="2:9">
      <c r="B593" s="132"/>
      <c r="C593" s="133" t="s">
        <v>14</v>
      </c>
      <c r="D593" s="133"/>
      <c r="E593" s="133"/>
      <c r="F593" s="56" t="s">
        <v>13</v>
      </c>
      <c r="G593" s="75">
        <v>2</v>
      </c>
      <c r="H593" s="57">
        <v>18812.36</v>
      </c>
      <c r="I593" s="53">
        <f>G593*H593</f>
        <v>37624.720000000001</v>
      </c>
    </row>
    <row r="594" spans="2:9">
      <c r="B594" s="116" t="s">
        <v>34</v>
      </c>
      <c r="C594" s="117"/>
      <c r="D594" s="117"/>
      <c r="E594" s="118"/>
      <c r="F594" s="76"/>
      <c r="G594" s="76"/>
      <c r="H594" s="76"/>
      <c r="I594" s="77">
        <f>SUM(I593)</f>
        <v>37624.720000000001</v>
      </c>
    </row>
    <row r="596" spans="2:9">
      <c r="B596" s="134" t="s">
        <v>26</v>
      </c>
      <c r="C596" s="134"/>
      <c r="D596" s="148" t="s">
        <v>69</v>
      </c>
      <c r="E596" s="148"/>
      <c r="F596" s="147"/>
      <c r="G596" s="147"/>
      <c r="H596" s="147"/>
      <c r="I596" s="147"/>
    </row>
    <row r="597" spans="2:9" ht="51">
      <c r="B597" s="51" t="s">
        <v>0</v>
      </c>
      <c r="C597" s="51" t="s">
        <v>1</v>
      </c>
      <c r="D597" s="51" t="s">
        <v>41</v>
      </c>
      <c r="E597" s="51" t="s">
        <v>35</v>
      </c>
      <c r="F597" s="51" t="s">
        <v>39</v>
      </c>
      <c r="G597" s="51" t="s">
        <v>2</v>
      </c>
      <c r="H597" s="51" t="s">
        <v>3</v>
      </c>
      <c r="I597" s="51" t="s">
        <v>4</v>
      </c>
    </row>
    <row r="598" spans="2:9">
      <c r="B598" s="52">
        <v>1</v>
      </c>
      <c r="C598" s="52">
        <v>2</v>
      </c>
      <c r="D598" s="52">
        <v>3</v>
      </c>
      <c r="E598" s="52">
        <v>4</v>
      </c>
      <c r="F598" s="52">
        <v>5</v>
      </c>
      <c r="G598" s="52">
        <v>6</v>
      </c>
      <c r="H598" s="52">
        <v>7</v>
      </c>
      <c r="I598" s="52">
        <v>8</v>
      </c>
    </row>
    <row r="599" spans="2:9">
      <c r="B599" s="53">
        <f>I608+I605</f>
        <v>29700</v>
      </c>
      <c r="C599" s="53">
        <f>I613</f>
        <v>56437.08</v>
      </c>
      <c r="D599" s="53">
        <f>C599*112%</f>
        <v>63209.529600000009</v>
      </c>
      <c r="E599" s="53">
        <f>C599*169%</f>
        <v>95378.665200000003</v>
      </c>
      <c r="F599" s="53">
        <f>C599*355%</f>
        <v>200351.63399999999</v>
      </c>
      <c r="G599" s="53">
        <f>B599+D599+E599+F599</f>
        <v>388639.82880000002</v>
      </c>
      <c r="H599" s="53">
        <f>G599*10%</f>
        <v>38863.982880000003</v>
      </c>
      <c r="I599" s="53">
        <f>H599+G599</f>
        <v>427503.81168000004</v>
      </c>
    </row>
    <row r="600" spans="2:9">
      <c r="B600" s="73" t="s">
        <v>23</v>
      </c>
      <c r="C600" s="53"/>
      <c r="D600" s="73"/>
      <c r="E600" s="55"/>
      <c r="F600" s="55"/>
      <c r="G600" s="55"/>
      <c r="H600" s="56">
        <v>1</v>
      </c>
      <c r="I600" s="57">
        <f>I599</f>
        <v>427503.81168000004</v>
      </c>
    </row>
    <row r="601" spans="2:9">
      <c r="B601" s="73" t="s">
        <v>24</v>
      </c>
      <c r="C601" s="53"/>
      <c r="D601" s="73"/>
      <c r="E601" s="55"/>
      <c r="F601" s="55"/>
      <c r="G601" s="55"/>
      <c r="H601" s="56"/>
      <c r="I601" s="57">
        <f>I600*15%</f>
        <v>64125.571752000003</v>
      </c>
    </row>
    <row r="602" spans="2:9" ht="25.5">
      <c r="B602" s="73" t="s">
        <v>25</v>
      </c>
      <c r="C602" s="53"/>
      <c r="D602" s="73"/>
      <c r="E602" s="55"/>
      <c r="F602" s="55"/>
      <c r="G602" s="55"/>
      <c r="H602" s="56"/>
      <c r="I602" s="58">
        <f>I600+I601</f>
        <v>491629.38343200006</v>
      </c>
    </row>
    <row r="603" spans="2:9">
      <c r="B603" s="59"/>
      <c r="C603" s="60"/>
      <c r="D603" s="59"/>
      <c r="E603" s="61"/>
      <c r="F603" s="61"/>
      <c r="G603" s="61"/>
      <c r="H603" s="62"/>
      <c r="I603" s="60"/>
    </row>
    <row r="604" spans="2:9">
      <c r="B604" s="64" t="s">
        <v>5</v>
      </c>
      <c r="C604" s="143" t="s">
        <v>6</v>
      </c>
      <c r="D604" s="143"/>
      <c r="E604" s="143"/>
      <c r="F604" s="64" t="s">
        <v>7</v>
      </c>
      <c r="G604" s="64" t="s">
        <v>8</v>
      </c>
      <c r="H604" s="64" t="s">
        <v>9</v>
      </c>
      <c r="I604" s="64" t="s">
        <v>10</v>
      </c>
    </row>
    <row r="605" spans="2:9">
      <c r="B605" s="70"/>
      <c r="C605" s="137" t="s">
        <v>22</v>
      </c>
      <c r="D605" s="138"/>
      <c r="E605" s="139"/>
      <c r="F605" s="73"/>
      <c r="G605" s="73"/>
      <c r="H605" s="73"/>
      <c r="I605" s="59"/>
    </row>
    <row r="606" spans="2:9">
      <c r="B606" s="119"/>
      <c r="C606" s="120"/>
      <c r="D606" s="120"/>
      <c r="E606" s="120"/>
      <c r="F606" s="120"/>
      <c r="G606" s="120"/>
      <c r="H606" s="120"/>
      <c r="I606" s="121"/>
    </row>
    <row r="607" spans="2:9" ht="25.5">
      <c r="B607" s="70"/>
      <c r="C607" s="140" t="s">
        <v>15</v>
      </c>
      <c r="D607" s="141"/>
      <c r="E607" s="142"/>
      <c r="F607" s="84" t="s">
        <v>16</v>
      </c>
      <c r="G607" s="84" t="s">
        <v>17</v>
      </c>
      <c r="H607" s="84" t="s">
        <v>18</v>
      </c>
      <c r="I607" s="64" t="s">
        <v>19</v>
      </c>
    </row>
    <row r="608" spans="2:9">
      <c r="B608" s="72"/>
      <c r="C608" s="125" t="s">
        <v>21</v>
      </c>
      <c r="D608" s="126"/>
      <c r="E608" s="127"/>
      <c r="F608" s="53">
        <v>450</v>
      </c>
      <c r="G608" s="53">
        <v>22</v>
      </c>
      <c r="H608" s="53">
        <f>F608*G608</f>
        <v>9900</v>
      </c>
      <c r="I608" s="53">
        <f>G612*(H608+G611)</f>
        <v>29700</v>
      </c>
    </row>
    <row r="609" spans="2:9">
      <c r="B609" s="72"/>
      <c r="C609" s="128"/>
      <c r="D609" s="129"/>
      <c r="E609" s="130"/>
      <c r="F609" s="53"/>
      <c r="G609" s="53"/>
      <c r="H609" s="73"/>
      <c r="I609" s="73"/>
    </row>
    <row r="610" spans="2:9">
      <c r="B610" s="72"/>
      <c r="C610" s="66"/>
      <c r="D610" s="67"/>
      <c r="E610" s="68"/>
      <c r="F610" s="73"/>
      <c r="G610" s="73"/>
      <c r="H610" s="73"/>
      <c r="I610" s="73"/>
    </row>
    <row r="611" spans="2:9">
      <c r="B611" s="131" t="s">
        <v>11</v>
      </c>
      <c r="C611" s="133" t="s">
        <v>12</v>
      </c>
      <c r="D611" s="133"/>
      <c r="E611" s="133"/>
      <c r="F611" s="56" t="s">
        <v>13</v>
      </c>
      <c r="G611" s="74">
        <v>0</v>
      </c>
      <c r="H611" s="57">
        <v>18812.36</v>
      </c>
      <c r="I611" s="53">
        <f>H611*G611</f>
        <v>0</v>
      </c>
    </row>
    <row r="612" spans="2:9">
      <c r="B612" s="132"/>
      <c r="C612" s="133" t="s">
        <v>14</v>
      </c>
      <c r="D612" s="133"/>
      <c r="E612" s="133"/>
      <c r="F612" s="56" t="s">
        <v>13</v>
      </c>
      <c r="G612" s="75">
        <v>3</v>
      </c>
      <c r="H612" s="57">
        <v>18812.36</v>
      </c>
      <c r="I612" s="53">
        <f>G612*H612</f>
        <v>56437.08</v>
      </c>
    </row>
    <row r="613" spans="2:9">
      <c r="B613" s="116" t="s">
        <v>34</v>
      </c>
      <c r="C613" s="117"/>
      <c r="D613" s="117"/>
      <c r="E613" s="118"/>
      <c r="F613" s="76"/>
      <c r="G613" s="76"/>
      <c r="H613" s="76"/>
      <c r="I613" s="77">
        <f>SUM(I612)</f>
        <v>56437.08</v>
      </c>
    </row>
    <row r="615" spans="2:9">
      <c r="B615" s="134" t="s">
        <v>26</v>
      </c>
      <c r="C615" s="134"/>
      <c r="D615" s="135" t="s">
        <v>70</v>
      </c>
      <c r="E615" s="135"/>
      <c r="F615" s="135"/>
      <c r="G615" s="135"/>
      <c r="H615" s="135"/>
      <c r="I615" s="135"/>
    </row>
    <row r="616" spans="2:9" ht="51">
      <c r="B616" s="51" t="s">
        <v>0</v>
      </c>
      <c r="C616" s="51" t="s">
        <v>1</v>
      </c>
      <c r="D616" s="51" t="s">
        <v>41</v>
      </c>
      <c r="E616" s="51" t="s">
        <v>35</v>
      </c>
      <c r="F616" s="51" t="s">
        <v>39</v>
      </c>
      <c r="G616" s="51" t="s">
        <v>2</v>
      </c>
      <c r="H616" s="51" t="s">
        <v>3</v>
      </c>
      <c r="I616" s="51" t="s">
        <v>4</v>
      </c>
    </row>
    <row r="617" spans="2:9">
      <c r="B617" s="52">
        <v>1</v>
      </c>
      <c r="C617" s="52">
        <v>2</v>
      </c>
      <c r="D617" s="52">
        <v>3</v>
      </c>
      <c r="E617" s="52">
        <v>4</v>
      </c>
      <c r="F617" s="52">
        <v>5</v>
      </c>
      <c r="G617" s="52">
        <v>6</v>
      </c>
      <c r="H617" s="52">
        <v>7</v>
      </c>
      <c r="I617" s="52">
        <v>8</v>
      </c>
    </row>
    <row r="618" spans="2:9">
      <c r="B618" s="53">
        <f>I627+I624</f>
        <v>284000</v>
      </c>
      <c r="C618" s="53">
        <f>I632</f>
        <v>300997.76000000001</v>
      </c>
      <c r="D618" s="53">
        <f>C618*112%</f>
        <v>337117.49120000005</v>
      </c>
      <c r="E618" s="53">
        <f>C618*169%</f>
        <v>508686.2144</v>
      </c>
      <c r="F618" s="53">
        <f>C618*355%</f>
        <v>1068542.048</v>
      </c>
      <c r="G618" s="53">
        <f>B618+D618+E618+F618</f>
        <v>2198345.7535999999</v>
      </c>
      <c r="H618" s="53">
        <f>G618*10%</f>
        <v>219834.57536000002</v>
      </c>
      <c r="I618" s="53">
        <f>H618+G618</f>
        <v>2418180.3289600001</v>
      </c>
    </row>
    <row r="619" spans="2:9">
      <c r="B619" s="73" t="s">
        <v>23</v>
      </c>
      <c r="C619" s="53"/>
      <c r="D619" s="73"/>
      <c r="E619" s="55"/>
      <c r="F619" s="55"/>
      <c r="G619" s="55"/>
      <c r="H619" s="149">
        <v>1</v>
      </c>
      <c r="I619" s="57">
        <f>I618</f>
        <v>2418180.3289600001</v>
      </c>
    </row>
    <row r="620" spans="2:9">
      <c r="B620" s="73" t="s">
        <v>24</v>
      </c>
      <c r="C620" s="53"/>
      <c r="D620" s="73"/>
      <c r="E620" s="55"/>
      <c r="F620" s="55"/>
      <c r="G620" s="55"/>
      <c r="H620" s="149"/>
      <c r="I620" s="57">
        <f>I619*15%</f>
        <v>362727.049344</v>
      </c>
    </row>
    <row r="621" spans="2:9" ht="25.5">
      <c r="B621" s="73" t="s">
        <v>25</v>
      </c>
      <c r="C621" s="53"/>
      <c r="D621" s="73"/>
      <c r="E621" s="55"/>
      <c r="F621" s="55"/>
      <c r="G621" s="55"/>
      <c r="H621" s="149"/>
      <c r="I621" s="58">
        <f>I619+I620</f>
        <v>2780907.378304</v>
      </c>
    </row>
    <row r="622" spans="2:9">
      <c r="B622" s="59"/>
      <c r="C622" s="60"/>
      <c r="D622" s="59"/>
      <c r="E622" s="61"/>
      <c r="F622" s="61"/>
      <c r="G622" s="61"/>
      <c r="H622" s="150"/>
      <c r="I622" s="60"/>
    </row>
    <row r="623" spans="2:9">
      <c r="B623" s="64" t="s">
        <v>5</v>
      </c>
      <c r="C623" s="143" t="s">
        <v>6</v>
      </c>
      <c r="D623" s="143"/>
      <c r="E623" s="143"/>
      <c r="F623" s="64" t="s">
        <v>7</v>
      </c>
      <c r="G623" s="64" t="s">
        <v>8</v>
      </c>
      <c r="H623" s="64" t="s">
        <v>9</v>
      </c>
      <c r="I623" s="64" t="s">
        <v>10</v>
      </c>
    </row>
    <row r="624" spans="2:9">
      <c r="B624" s="70"/>
      <c r="C624" s="119" t="s">
        <v>44</v>
      </c>
      <c r="D624" s="120"/>
      <c r="E624" s="121"/>
      <c r="F624" s="73" t="s">
        <v>20</v>
      </c>
      <c r="G624" s="73">
        <v>4</v>
      </c>
      <c r="H624" s="73">
        <v>17000</v>
      </c>
      <c r="I624" s="73">
        <f>G624*H624</f>
        <v>68000</v>
      </c>
    </row>
    <row r="625" spans="2:9">
      <c r="B625" s="119"/>
      <c r="C625" s="120"/>
      <c r="D625" s="120"/>
      <c r="E625" s="120"/>
      <c r="F625" s="120"/>
      <c r="G625" s="120"/>
      <c r="H625" s="120"/>
      <c r="I625" s="121"/>
    </row>
    <row r="626" spans="2:9" ht="25.5">
      <c r="B626" s="70"/>
      <c r="C626" s="140" t="s">
        <v>15</v>
      </c>
      <c r="D626" s="141"/>
      <c r="E626" s="142"/>
      <c r="F626" s="84" t="s">
        <v>16</v>
      </c>
      <c r="G626" s="84" t="s">
        <v>17</v>
      </c>
      <c r="H626" s="84" t="s">
        <v>18</v>
      </c>
      <c r="I626" s="64" t="s">
        <v>19</v>
      </c>
    </row>
    <row r="627" spans="2:9">
      <c r="B627" s="72"/>
      <c r="C627" s="125" t="s">
        <v>21</v>
      </c>
      <c r="D627" s="126"/>
      <c r="E627" s="127"/>
      <c r="F627" s="53">
        <v>450</v>
      </c>
      <c r="G627" s="53">
        <v>30</v>
      </c>
      <c r="H627" s="53">
        <f>F627*G627</f>
        <v>13500</v>
      </c>
      <c r="I627" s="53">
        <f>G631*(H627+G630)</f>
        <v>216000</v>
      </c>
    </row>
    <row r="628" spans="2:9">
      <c r="B628" s="72"/>
      <c r="C628" s="128"/>
      <c r="D628" s="129"/>
      <c r="E628" s="130"/>
      <c r="F628" s="53"/>
      <c r="G628" s="53"/>
      <c r="H628" s="73"/>
      <c r="I628" s="73"/>
    </row>
    <row r="629" spans="2:9">
      <c r="B629" s="72"/>
      <c r="C629" s="66"/>
      <c r="D629" s="67"/>
      <c r="E629" s="68"/>
      <c r="F629" s="73"/>
      <c r="G629" s="73"/>
      <c r="H629" s="73"/>
      <c r="I629" s="73"/>
    </row>
    <row r="630" spans="2:9">
      <c r="B630" s="131" t="s">
        <v>11</v>
      </c>
      <c r="C630" s="133" t="s">
        <v>12</v>
      </c>
      <c r="D630" s="133"/>
      <c r="E630" s="133"/>
      <c r="F630" s="149" t="s">
        <v>13</v>
      </c>
      <c r="G630" s="74">
        <v>0</v>
      </c>
      <c r="H630" s="57">
        <v>18812.36</v>
      </c>
      <c r="I630" s="53">
        <f>H630*G630</f>
        <v>0</v>
      </c>
    </row>
    <row r="631" spans="2:9">
      <c r="B631" s="132"/>
      <c r="C631" s="133" t="s">
        <v>14</v>
      </c>
      <c r="D631" s="133"/>
      <c r="E631" s="133"/>
      <c r="F631" s="149" t="s">
        <v>13</v>
      </c>
      <c r="G631" s="75">
        <v>16</v>
      </c>
      <c r="H631" s="57">
        <v>18812.36</v>
      </c>
      <c r="I631" s="53">
        <f>G631*H631</f>
        <v>300997.76000000001</v>
      </c>
    </row>
    <row r="632" spans="2:9">
      <c r="B632" s="116" t="s">
        <v>34</v>
      </c>
      <c r="C632" s="117"/>
      <c r="D632" s="117"/>
      <c r="E632" s="118"/>
      <c r="F632" s="76"/>
      <c r="G632" s="76"/>
      <c r="H632" s="76"/>
      <c r="I632" s="77">
        <f>SUM(I631)</f>
        <v>300997.76000000001</v>
      </c>
    </row>
    <row r="634" spans="2:9">
      <c r="B634" s="134" t="s">
        <v>26</v>
      </c>
      <c r="C634" s="134"/>
      <c r="D634" s="135" t="s">
        <v>71</v>
      </c>
      <c r="E634" s="135"/>
      <c r="F634" s="135"/>
      <c r="G634" s="135"/>
      <c r="H634" s="135"/>
      <c r="I634" s="135"/>
    </row>
    <row r="635" spans="2:9" ht="51">
      <c r="B635" s="51" t="s">
        <v>0</v>
      </c>
      <c r="C635" s="51" t="s">
        <v>1</v>
      </c>
      <c r="D635" s="51" t="s">
        <v>41</v>
      </c>
      <c r="E635" s="51" t="s">
        <v>35</v>
      </c>
      <c r="F635" s="51" t="s">
        <v>39</v>
      </c>
      <c r="G635" s="51" t="s">
        <v>2</v>
      </c>
      <c r="H635" s="51" t="s">
        <v>3</v>
      </c>
      <c r="I635" s="51" t="s">
        <v>4</v>
      </c>
    </row>
    <row r="636" spans="2:9">
      <c r="B636" s="52">
        <v>1</v>
      </c>
      <c r="C636" s="52">
        <v>2</v>
      </c>
      <c r="D636" s="52">
        <v>3</v>
      </c>
      <c r="E636" s="52">
        <v>4</v>
      </c>
      <c r="F636" s="52">
        <v>5</v>
      </c>
      <c r="G636" s="52">
        <v>6</v>
      </c>
      <c r="H636" s="52">
        <v>7</v>
      </c>
      <c r="I636" s="52">
        <v>8</v>
      </c>
    </row>
    <row r="637" spans="2:9">
      <c r="B637" s="53">
        <f>I646+I643</f>
        <v>27000</v>
      </c>
      <c r="C637" s="53">
        <f>I651</f>
        <v>37624.720000000001</v>
      </c>
      <c r="D637" s="53">
        <f>C637*112%</f>
        <v>42139.686400000006</v>
      </c>
      <c r="E637" s="53">
        <f>C637*169%</f>
        <v>63585.7768</v>
      </c>
      <c r="F637" s="53">
        <f>C637*355%</f>
        <v>133567.75599999999</v>
      </c>
      <c r="G637" s="53">
        <f>B637+D637+E637+F637</f>
        <v>266293.21919999999</v>
      </c>
      <c r="H637" s="53">
        <f>G637*10%</f>
        <v>26629.321920000002</v>
      </c>
      <c r="I637" s="53">
        <f>H637+G637</f>
        <v>292922.54112000001</v>
      </c>
    </row>
    <row r="638" spans="2:9">
      <c r="B638" s="73" t="s">
        <v>23</v>
      </c>
      <c r="C638" s="53"/>
      <c r="D638" s="73"/>
      <c r="E638" s="55"/>
      <c r="F638" s="55"/>
      <c r="G638" s="55"/>
      <c r="H638" s="149">
        <v>2</v>
      </c>
      <c r="I638" s="57">
        <f>I637</f>
        <v>292922.54112000001</v>
      </c>
    </row>
    <row r="639" spans="2:9">
      <c r="B639" s="73" t="s">
        <v>24</v>
      </c>
      <c r="C639" s="53"/>
      <c r="D639" s="73"/>
      <c r="E639" s="55"/>
      <c r="F639" s="55"/>
      <c r="G639" s="55"/>
      <c r="H639" s="149"/>
      <c r="I639" s="57">
        <f>I638*15%</f>
        <v>43938.381168</v>
      </c>
    </row>
    <row r="640" spans="2:9" ht="25.5">
      <c r="B640" s="73" t="s">
        <v>25</v>
      </c>
      <c r="C640" s="53"/>
      <c r="D640" s="73"/>
      <c r="E640" s="55"/>
      <c r="F640" s="55"/>
      <c r="G640" s="55"/>
      <c r="H640" s="149"/>
      <c r="I640" s="58">
        <f>I638+I639</f>
        <v>336860.922288</v>
      </c>
    </row>
    <row r="641" spans="2:9">
      <c r="B641" s="59"/>
      <c r="C641" s="60"/>
      <c r="D641" s="59"/>
      <c r="E641" s="61"/>
      <c r="F641" s="61"/>
      <c r="G641" s="61"/>
      <c r="H641" s="150"/>
      <c r="I641" s="60"/>
    </row>
    <row r="642" spans="2:9">
      <c r="B642" s="64" t="s">
        <v>5</v>
      </c>
      <c r="C642" s="143" t="s">
        <v>6</v>
      </c>
      <c r="D642" s="143"/>
      <c r="E642" s="143"/>
      <c r="F642" s="64" t="s">
        <v>7</v>
      </c>
      <c r="G642" s="64" t="s">
        <v>8</v>
      </c>
      <c r="H642" s="64" t="s">
        <v>9</v>
      </c>
      <c r="I642" s="64" t="s">
        <v>10</v>
      </c>
    </row>
    <row r="643" spans="2:9">
      <c r="B643" s="70"/>
      <c r="C643" s="137"/>
      <c r="D643" s="138"/>
      <c r="E643" s="139"/>
      <c r="F643" s="73"/>
      <c r="G643" s="73"/>
      <c r="H643" s="73"/>
      <c r="I643" s="59"/>
    </row>
    <row r="644" spans="2:9">
      <c r="B644" s="119"/>
      <c r="C644" s="120"/>
      <c r="D644" s="120"/>
      <c r="E644" s="120"/>
      <c r="F644" s="120"/>
      <c r="G644" s="120"/>
      <c r="H644" s="120"/>
      <c r="I644" s="121"/>
    </row>
    <row r="645" spans="2:9" ht="25.5">
      <c r="B645" s="70"/>
      <c r="C645" s="140" t="s">
        <v>15</v>
      </c>
      <c r="D645" s="141"/>
      <c r="E645" s="142"/>
      <c r="F645" s="84" t="s">
        <v>16</v>
      </c>
      <c r="G645" s="84" t="s">
        <v>17</v>
      </c>
      <c r="H645" s="84" t="s">
        <v>18</v>
      </c>
      <c r="I645" s="64" t="s">
        <v>19</v>
      </c>
    </row>
    <row r="646" spans="2:9">
      <c r="B646" s="72"/>
      <c r="C646" s="125" t="s">
        <v>21</v>
      </c>
      <c r="D646" s="126"/>
      <c r="E646" s="127"/>
      <c r="F646" s="53">
        <v>450</v>
      </c>
      <c r="G646" s="53">
        <v>30</v>
      </c>
      <c r="H646" s="53">
        <f>F646*G646</f>
        <v>13500</v>
      </c>
      <c r="I646" s="53">
        <f>(G650+'[1]6'!J16)*(H646+G649)</f>
        <v>27000</v>
      </c>
    </row>
    <row r="647" spans="2:9">
      <c r="B647" s="72"/>
      <c r="C647" s="128"/>
      <c r="D647" s="129"/>
      <c r="E647" s="130"/>
      <c r="F647" s="53"/>
      <c r="G647" s="53"/>
      <c r="H647" s="73"/>
      <c r="I647" s="73"/>
    </row>
    <row r="648" spans="2:9">
      <c r="B648" s="72"/>
      <c r="C648" s="66"/>
      <c r="D648" s="67"/>
      <c r="E648" s="68"/>
      <c r="F648" s="73"/>
      <c r="G648" s="73"/>
      <c r="H648" s="73"/>
      <c r="I648" s="73"/>
    </row>
    <row r="649" spans="2:9">
      <c r="B649" s="131" t="s">
        <v>11</v>
      </c>
      <c r="C649" s="133" t="s">
        <v>12</v>
      </c>
      <c r="D649" s="133"/>
      <c r="E649" s="133"/>
      <c r="F649" s="149" t="s">
        <v>13</v>
      </c>
      <c r="G649" s="74">
        <v>0</v>
      </c>
      <c r="H649" s="57">
        <v>18812.36</v>
      </c>
      <c r="I649" s="53">
        <f>H649*G649</f>
        <v>0</v>
      </c>
    </row>
    <row r="650" spans="2:9">
      <c r="B650" s="132"/>
      <c r="C650" s="133" t="s">
        <v>14</v>
      </c>
      <c r="D650" s="133"/>
      <c r="E650" s="133"/>
      <c r="F650" s="149" t="s">
        <v>13</v>
      </c>
      <c r="G650" s="75">
        <v>2</v>
      </c>
      <c r="H650" s="57">
        <v>18812.36</v>
      </c>
      <c r="I650" s="53">
        <f>G650*H650</f>
        <v>37624.720000000001</v>
      </c>
    </row>
    <row r="651" spans="2:9">
      <c r="B651" s="116" t="s">
        <v>34</v>
      </c>
      <c r="C651" s="117"/>
      <c r="D651" s="117"/>
      <c r="E651" s="118"/>
      <c r="F651" s="76"/>
      <c r="G651" s="76"/>
      <c r="H651" s="76"/>
      <c r="I651" s="77">
        <f>SUM(I650)</f>
        <v>37624.720000000001</v>
      </c>
    </row>
    <row r="653" spans="2:9">
      <c r="B653" s="134" t="s">
        <v>26</v>
      </c>
      <c r="C653" s="134"/>
      <c r="D653" s="135" t="s">
        <v>72</v>
      </c>
      <c r="E653" s="135"/>
      <c r="F653" s="135"/>
      <c r="G653" s="135"/>
      <c r="H653" s="135"/>
      <c r="I653" s="135"/>
    </row>
    <row r="654" spans="2:9" ht="51">
      <c r="B654" s="51" t="s">
        <v>0</v>
      </c>
      <c r="C654" s="51" t="s">
        <v>1</v>
      </c>
      <c r="D654" s="51" t="s">
        <v>41</v>
      </c>
      <c r="E654" s="51" t="s">
        <v>35</v>
      </c>
      <c r="F654" s="51" t="s">
        <v>39</v>
      </c>
      <c r="G654" s="51" t="s">
        <v>2</v>
      </c>
      <c r="H654" s="51" t="s">
        <v>3</v>
      </c>
      <c r="I654" s="51" t="s">
        <v>4</v>
      </c>
    </row>
    <row r="655" spans="2:9">
      <c r="B655" s="52">
        <v>1</v>
      </c>
      <c r="C655" s="52">
        <v>2</v>
      </c>
      <c r="D655" s="52">
        <v>3</v>
      </c>
      <c r="E655" s="52">
        <v>4</v>
      </c>
      <c r="F655" s="52">
        <v>5</v>
      </c>
      <c r="G655" s="52">
        <v>6</v>
      </c>
      <c r="H655" s="52">
        <v>7</v>
      </c>
      <c r="I655" s="52">
        <v>8</v>
      </c>
    </row>
    <row r="656" spans="2:9">
      <c r="B656" s="53">
        <f>I665+I662</f>
        <v>27000</v>
      </c>
      <c r="C656" s="53">
        <f>I670</f>
        <v>37624.720000000001</v>
      </c>
      <c r="D656" s="53">
        <f>C656*112%</f>
        <v>42139.686400000006</v>
      </c>
      <c r="E656" s="53">
        <f>C656*169%</f>
        <v>63585.7768</v>
      </c>
      <c r="F656" s="53">
        <f>C656*355%</f>
        <v>133567.75599999999</v>
      </c>
      <c r="G656" s="53">
        <f>B656+D656+E656+F656</f>
        <v>266293.21919999999</v>
      </c>
      <c r="H656" s="53">
        <f>G656*10%</f>
        <v>26629.321920000002</v>
      </c>
      <c r="I656" s="53">
        <f>H656+G656</f>
        <v>292922.54112000001</v>
      </c>
    </row>
    <row r="657" spans="2:9">
      <c r="B657" s="73" t="s">
        <v>23</v>
      </c>
      <c r="C657" s="53"/>
      <c r="D657" s="73"/>
      <c r="E657" s="55"/>
      <c r="F657" s="55"/>
      <c r="G657" s="55"/>
      <c r="H657" s="56">
        <v>2</v>
      </c>
      <c r="I657" s="57">
        <f>I656</f>
        <v>292922.54112000001</v>
      </c>
    </row>
    <row r="658" spans="2:9">
      <c r="B658" s="73" t="s">
        <v>24</v>
      </c>
      <c r="C658" s="53"/>
      <c r="D658" s="73"/>
      <c r="E658" s="55"/>
      <c r="F658" s="55"/>
      <c r="G658" s="55"/>
      <c r="H658" s="56"/>
      <c r="I658" s="57">
        <f>I657*15%</f>
        <v>43938.381168</v>
      </c>
    </row>
    <row r="659" spans="2:9" ht="25.5">
      <c r="B659" s="73" t="s">
        <v>25</v>
      </c>
      <c r="C659" s="53"/>
      <c r="D659" s="73"/>
      <c r="E659" s="55"/>
      <c r="F659" s="55"/>
      <c r="G659" s="55"/>
      <c r="H659" s="56"/>
      <c r="I659" s="58">
        <f>I657+I658</f>
        <v>336860.922288</v>
      </c>
    </row>
    <row r="660" spans="2:9">
      <c r="B660" s="59"/>
      <c r="C660" s="60"/>
      <c r="D660" s="59"/>
      <c r="E660" s="61"/>
      <c r="F660" s="61"/>
      <c r="G660" s="61"/>
      <c r="H660" s="62"/>
      <c r="I660" s="60"/>
    </row>
    <row r="661" spans="2:9">
      <c r="B661" s="64" t="s">
        <v>5</v>
      </c>
      <c r="C661" s="143" t="s">
        <v>6</v>
      </c>
      <c r="D661" s="143"/>
      <c r="E661" s="143"/>
      <c r="F661" s="64" t="s">
        <v>7</v>
      </c>
      <c r="G661" s="64" t="s">
        <v>8</v>
      </c>
      <c r="H661" s="64" t="s">
        <v>9</v>
      </c>
      <c r="I661" s="64" t="s">
        <v>10</v>
      </c>
    </row>
    <row r="662" spans="2:9">
      <c r="B662" s="70"/>
      <c r="C662" s="137" t="s">
        <v>22</v>
      </c>
      <c r="D662" s="138"/>
      <c r="E662" s="139"/>
      <c r="F662" s="73"/>
      <c r="G662" s="73"/>
      <c r="H662" s="73"/>
      <c r="I662" s="59"/>
    </row>
    <row r="663" spans="2:9">
      <c r="B663" s="119"/>
      <c r="C663" s="120"/>
      <c r="D663" s="120"/>
      <c r="E663" s="120"/>
      <c r="F663" s="120"/>
      <c r="G663" s="120"/>
      <c r="H663" s="120"/>
      <c r="I663" s="121"/>
    </row>
    <row r="664" spans="2:9" ht="25.5">
      <c r="B664" s="70"/>
      <c r="C664" s="140" t="s">
        <v>15</v>
      </c>
      <c r="D664" s="141"/>
      <c r="E664" s="142"/>
      <c r="F664" s="84" t="s">
        <v>16</v>
      </c>
      <c r="G664" s="84" t="s">
        <v>17</v>
      </c>
      <c r="H664" s="84" t="s">
        <v>18</v>
      </c>
      <c r="I664" s="64" t="s">
        <v>19</v>
      </c>
    </row>
    <row r="665" spans="2:9">
      <c r="B665" s="72"/>
      <c r="C665" s="125" t="s">
        <v>21</v>
      </c>
      <c r="D665" s="126"/>
      <c r="E665" s="127"/>
      <c r="F665" s="53">
        <v>450</v>
      </c>
      <c r="G665" s="53">
        <v>30</v>
      </c>
      <c r="H665" s="53">
        <f>F665*G665</f>
        <v>13500</v>
      </c>
      <c r="I665" s="53">
        <f>G669*(H665+G668)</f>
        <v>27000</v>
      </c>
    </row>
    <row r="666" spans="2:9">
      <c r="B666" s="72"/>
      <c r="C666" s="128"/>
      <c r="D666" s="129"/>
      <c r="E666" s="130"/>
      <c r="F666" s="53"/>
      <c r="G666" s="53"/>
      <c r="H666" s="73"/>
      <c r="I666" s="73"/>
    </row>
    <row r="667" spans="2:9">
      <c r="B667" s="72"/>
      <c r="C667" s="66"/>
      <c r="D667" s="67"/>
      <c r="E667" s="68"/>
      <c r="F667" s="73"/>
      <c r="G667" s="73"/>
      <c r="H667" s="73"/>
      <c r="I667" s="73"/>
    </row>
    <row r="668" spans="2:9">
      <c r="B668" s="131" t="s">
        <v>11</v>
      </c>
      <c r="C668" s="133" t="s">
        <v>12</v>
      </c>
      <c r="D668" s="133"/>
      <c r="E668" s="133"/>
      <c r="F668" s="149" t="s">
        <v>13</v>
      </c>
      <c r="G668" s="74">
        <v>0</v>
      </c>
      <c r="H668" s="57">
        <v>18812.36</v>
      </c>
      <c r="I668" s="53"/>
    </row>
    <row r="669" spans="2:9">
      <c r="B669" s="132"/>
      <c r="C669" s="133" t="s">
        <v>14</v>
      </c>
      <c r="D669" s="133"/>
      <c r="E669" s="133"/>
      <c r="F669" s="149" t="s">
        <v>13</v>
      </c>
      <c r="G669" s="75">
        <v>2</v>
      </c>
      <c r="H669" s="57">
        <v>18812.36</v>
      </c>
      <c r="I669" s="53">
        <f>G669*H669</f>
        <v>37624.720000000001</v>
      </c>
    </row>
    <row r="670" spans="2:9">
      <c r="B670" s="116" t="s">
        <v>34</v>
      </c>
      <c r="C670" s="117"/>
      <c r="D670" s="117"/>
      <c r="E670" s="118"/>
      <c r="F670" s="76"/>
      <c r="G670" s="76"/>
      <c r="H670" s="76"/>
      <c r="I670" s="77">
        <f>SUM(I669)</f>
        <v>37624.720000000001</v>
      </c>
    </row>
    <row r="672" spans="2:9">
      <c r="B672" s="134" t="s">
        <v>26</v>
      </c>
      <c r="C672" s="134"/>
      <c r="D672" s="135" t="s">
        <v>73</v>
      </c>
      <c r="E672" s="135"/>
      <c r="F672" s="135"/>
      <c r="G672" s="135"/>
      <c r="H672" s="135"/>
      <c r="I672" s="135"/>
    </row>
    <row r="673" spans="2:9" ht="51">
      <c r="B673" s="51" t="s">
        <v>0</v>
      </c>
      <c r="C673" s="51" t="s">
        <v>1</v>
      </c>
      <c r="D673" s="51" t="s">
        <v>41</v>
      </c>
      <c r="E673" s="51" t="s">
        <v>35</v>
      </c>
      <c r="F673" s="51" t="s">
        <v>39</v>
      </c>
      <c r="G673" s="51" t="s">
        <v>2</v>
      </c>
      <c r="H673" s="51" t="s">
        <v>3</v>
      </c>
      <c r="I673" s="51" t="s">
        <v>4</v>
      </c>
    </row>
    <row r="674" spans="2:9">
      <c r="B674" s="52">
        <v>1</v>
      </c>
      <c r="C674" s="52">
        <v>2</v>
      </c>
      <c r="D674" s="52">
        <v>3</v>
      </c>
      <c r="E674" s="52">
        <v>4</v>
      </c>
      <c r="F674" s="52">
        <v>5</v>
      </c>
      <c r="G674" s="52">
        <v>6</v>
      </c>
      <c r="H674" s="52">
        <v>7</v>
      </c>
      <c r="I674" s="52">
        <v>8</v>
      </c>
    </row>
    <row r="675" spans="2:9">
      <c r="B675" s="53">
        <f>I686+I683</f>
        <v>347200</v>
      </c>
      <c r="C675" s="53">
        <f>I691</f>
        <v>338622.48</v>
      </c>
      <c r="D675" s="53">
        <f>C675*112%</f>
        <v>379257.1776</v>
      </c>
      <c r="E675" s="53">
        <f>C675*169%</f>
        <v>572271.99119999993</v>
      </c>
      <c r="F675" s="53">
        <f>C675*355%</f>
        <v>1202109.8039999998</v>
      </c>
      <c r="G675" s="53">
        <f>B675+D675+E675+F675</f>
        <v>2500838.9727999996</v>
      </c>
      <c r="H675" s="53">
        <f>G675*10%</f>
        <v>250083.89727999998</v>
      </c>
      <c r="I675" s="53">
        <f>H675+G675</f>
        <v>2750922.8700799998</v>
      </c>
    </row>
    <row r="676" spans="2:9">
      <c r="B676" s="73" t="s">
        <v>23</v>
      </c>
      <c r="C676" s="53"/>
      <c r="D676" s="73"/>
      <c r="E676" s="55"/>
      <c r="F676" s="55"/>
      <c r="G676" s="55"/>
      <c r="H676" s="56">
        <v>2</v>
      </c>
      <c r="I676" s="57">
        <f>I675</f>
        <v>2750922.8700799998</v>
      </c>
    </row>
    <row r="677" spans="2:9">
      <c r="B677" s="73" t="s">
        <v>24</v>
      </c>
      <c r="C677" s="53"/>
      <c r="D677" s="73"/>
      <c r="E677" s="55"/>
      <c r="F677" s="55"/>
      <c r="G677" s="55"/>
      <c r="H677" s="56"/>
      <c r="I677" s="57">
        <f>I676*15%</f>
        <v>412638.43051199993</v>
      </c>
    </row>
    <row r="678" spans="2:9" ht="25.5">
      <c r="B678" s="73" t="s">
        <v>25</v>
      </c>
      <c r="C678" s="53"/>
      <c r="D678" s="73"/>
      <c r="E678" s="55"/>
      <c r="F678" s="55"/>
      <c r="G678" s="55"/>
      <c r="H678" s="56"/>
      <c r="I678" s="58">
        <f>I676+I677</f>
        <v>3163561.3005919997</v>
      </c>
    </row>
    <row r="679" spans="2:9">
      <c r="B679" s="59"/>
      <c r="C679" s="60"/>
      <c r="D679" s="59"/>
      <c r="E679" s="61"/>
      <c r="F679" s="61"/>
      <c r="G679" s="61"/>
      <c r="H679" s="62"/>
      <c r="I679" s="60"/>
    </row>
    <row r="680" spans="2:9">
      <c r="B680" s="64" t="s">
        <v>5</v>
      </c>
      <c r="C680" s="143" t="s">
        <v>6</v>
      </c>
      <c r="D680" s="143"/>
      <c r="E680" s="143"/>
      <c r="F680" s="64" t="s">
        <v>7</v>
      </c>
      <c r="G680" s="64" t="s">
        <v>8</v>
      </c>
      <c r="H680" s="64" t="s">
        <v>9</v>
      </c>
      <c r="I680" s="64" t="s">
        <v>10</v>
      </c>
    </row>
    <row r="681" spans="2:9">
      <c r="B681" s="151"/>
      <c r="C681" s="119" t="s">
        <v>22</v>
      </c>
      <c r="D681" s="120"/>
      <c r="E681" s="121"/>
      <c r="F681" s="73" t="s">
        <v>20</v>
      </c>
      <c r="G681" s="73">
        <v>1.2</v>
      </c>
      <c r="H681" s="73">
        <v>16000</v>
      </c>
      <c r="I681" s="73">
        <f>G681*H681</f>
        <v>19200</v>
      </c>
    </row>
    <row r="682" spans="2:9">
      <c r="B682" s="151"/>
      <c r="C682" s="119" t="s">
        <v>44</v>
      </c>
      <c r="D682" s="120"/>
      <c r="E682" s="121"/>
      <c r="F682" s="73" t="s">
        <v>20</v>
      </c>
      <c r="G682" s="73">
        <v>5</v>
      </c>
      <c r="H682" s="73">
        <v>17000</v>
      </c>
      <c r="I682" s="73">
        <f>G682*H682</f>
        <v>85000</v>
      </c>
    </row>
    <row r="683" spans="2:9">
      <c r="B683" s="72"/>
      <c r="C683" s="119" t="s">
        <v>34</v>
      </c>
      <c r="D683" s="120"/>
      <c r="E683" s="121"/>
      <c r="F683" s="73"/>
      <c r="G683" s="73"/>
      <c r="H683" s="73"/>
      <c r="I683" s="73">
        <f>SUM(I681:I682)</f>
        <v>104200</v>
      </c>
    </row>
    <row r="684" spans="2:9">
      <c r="B684" s="119"/>
      <c r="C684" s="120"/>
      <c r="D684" s="120"/>
      <c r="E684" s="120"/>
      <c r="F684" s="120"/>
      <c r="G684" s="120"/>
      <c r="H684" s="120"/>
      <c r="I684" s="121"/>
    </row>
    <row r="685" spans="2:9" ht="25.5">
      <c r="B685" s="70"/>
      <c r="C685" s="140" t="s">
        <v>15</v>
      </c>
      <c r="D685" s="141"/>
      <c r="E685" s="142"/>
      <c r="F685" s="84" t="s">
        <v>16</v>
      </c>
      <c r="G685" s="84" t="s">
        <v>17</v>
      </c>
      <c r="H685" s="84" t="s">
        <v>18</v>
      </c>
      <c r="I685" s="64" t="s">
        <v>19</v>
      </c>
    </row>
    <row r="686" spans="2:9">
      <c r="B686" s="72"/>
      <c r="C686" s="125" t="s">
        <v>21</v>
      </c>
      <c r="D686" s="126"/>
      <c r="E686" s="127"/>
      <c r="F686" s="53">
        <v>450</v>
      </c>
      <c r="G686" s="53">
        <v>30</v>
      </c>
      <c r="H686" s="53">
        <f>F686*G686</f>
        <v>13500</v>
      </c>
      <c r="I686" s="53">
        <f>G690*(H686+G689)</f>
        <v>243000</v>
      </c>
    </row>
    <row r="687" spans="2:9">
      <c r="B687" s="72"/>
      <c r="C687" s="128"/>
      <c r="D687" s="129"/>
      <c r="E687" s="130"/>
      <c r="F687" s="53"/>
      <c r="G687" s="53"/>
      <c r="H687" s="73"/>
      <c r="I687" s="73"/>
    </row>
    <row r="688" spans="2:9">
      <c r="B688" s="72"/>
      <c r="C688" s="66"/>
      <c r="D688" s="67"/>
      <c r="E688" s="68"/>
      <c r="F688" s="73"/>
      <c r="G688" s="73"/>
      <c r="H688" s="73"/>
      <c r="I688" s="73"/>
    </row>
    <row r="689" spans="2:9">
      <c r="B689" s="131" t="s">
        <v>11</v>
      </c>
      <c r="C689" s="133" t="s">
        <v>12</v>
      </c>
      <c r="D689" s="133"/>
      <c r="E689" s="133"/>
      <c r="F689" s="56" t="s">
        <v>13</v>
      </c>
      <c r="G689" s="74">
        <v>0</v>
      </c>
      <c r="H689" s="57">
        <v>18812.36</v>
      </c>
      <c r="I689" s="53">
        <f>H689*G689</f>
        <v>0</v>
      </c>
    </row>
    <row r="690" spans="2:9">
      <c r="B690" s="132"/>
      <c r="C690" s="133" t="s">
        <v>14</v>
      </c>
      <c r="D690" s="133"/>
      <c r="E690" s="133"/>
      <c r="F690" s="56" t="s">
        <v>13</v>
      </c>
      <c r="G690" s="75">
        <v>18</v>
      </c>
      <c r="H690" s="57">
        <v>18812.36</v>
      </c>
      <c r="I690" s="53">
        <f>G690*H690</f>
        <v>338622.48</v>
      </c>
    </row>
    <row r="691" spans="2:9">
      <c r="B691" s="116" t="s">
        <v>34</v>
      </c>
      <c r="C691" s="117"/>
      <c r="D691" s="117"/>
      <c r="E691" s="118"/>
      <c r="F691" s="76"/>
      <c r="G691" s="76"/>
      <c r="H691" s="76"/>
      <c r="I691" s="77">
        <f>SUM(I690)</f>
        <v>338622.48</v>
      </c>
    </row>
    <row r="693" spans="2:9">
      <c r="B693" s="134" t="s">
        <v>26</v>
      </c>
      <c r="C693" s="134"/>
      <c r="D693" s="148" t="s">
        <v>74</v>
      </c>
      <c r="E693" s="148"/>
      <c r="F693" s="147"/>
      <c r="G693" s="147"/>
      <c r="H693" s="147"/>
      <c r="I693" s="147"/>
    </row>
    <row r="694" spans="2:9" ht="51">
      <c r="B694" s="51" t="s">
        <v>0</v>
      </c>
      <c r="C694" s="51" t="s">
        <v>1</v>
      </c>
      <c r="D694" s="51" t="s">
        <v>41</v>
      </c>
      <c r="E694" s="51" t="s">
        <v>35</v>
      </c>
      <c r="F694" s="51" t="s">
        <v>39</v>
      </c>
      <c r="G694" s="51" t="s">
        <v>2</v>
      </c>
      <c r="H694" s="51" t="s">
        <v>3</v>
      </c>
      <c r="I694" s="51" t="s">
        <v>4</v>
      </c>
    </row>
    <row r="695" spans="2:9">
      <c r="B695" s="52">
        <v>1</v>
      </c>
      <c r="C695" s="52">
        <v>2</v>
      </c>
      <c r="D695" s="52">
        <v>3</v>
      </c>
      <c r="E695" s="52">
        <v>4</v>
      </c>
      <c r="F695" s="52">
        <v>5</v>
      </c>
      <c r="G695" s="52">
        <v>6</v>
      </c>
      <c r="H695" s="52">
        <v>7</v>
      </c>
      <c r="I695" s="52">
        <v>8</v>
      </c>
    </row>
    <row r="696" spans="2:9">
      <c r="B696" s="53">
        <f>I705+I702</f>
        <v>27000</v>
      </c>
      <c r="C696" s="53">
        <f>I710</f>
        <v>37624.720000000001</v>
      </c>
      <c r="D696" s="53">
        <f>C696*112%</f>
        <v>42139.686400000006</v>
      </c>
      <c r="E696" s="53">
        <f>C696*169%</f>
        <v>63585.7768</v>
      </c>
      <c r="F696" s="53">
        <f>C696*355%</f>
        <v>133567.75599999999</v>
      </c>
      <c r="G696" s="53">
        <f>B696+D696+E696+F696</f>
        <v>266293.21919999999</v>
      </c>
      <c r="H696" s="53">
        <f>G696*10%</f>
        <v>26629.321920000002</v>
      </c>
      <c r="I696" s="53">
        <f>H696+G696</f>
        <v>292922.54112000001</v>
      </c>
    </row>
    <row r="697" spans="2:9">
      <c r="B697" s="73" t="s">
        <v>23</v>
      </c>
      <c r="C697" s="53"/>
      <c r="D697" s="73"/>
      <c r="E697" s="55"/>
      <c r="F697" s="55"/>
      <c r="G697" s="55"/>
      <c r="H697" s="56">
        <v>1</v>
      </c>
      <c r="I697" s="57">
        <f>I696</f>
        <v>292922.54112000001</v>
      </c>
    </row>
    <row r="698" spans="2:9">
      <c r="B698" s="73" t="s">
        <v>24</v>
      </c>
      <c r="C698" s="53"/>
      <c r="D698" s="73"/>
      <c r="E698" s="55"/>
      <c r="F698" s="55"/>
      <c r="G698" s="55"/>
      <c r="H698" s="56"/>
      <c r="I698" s="57">
        <f>I697*15%</f>
        <v>43938.381168</v>
      </c>
    </row>
    <row r="699" spans="2:9" ht="25.5">
      <c r="B699" s="73" t="s">
        <v>25</v>
      </c>
      <c r="C699" s="53"/>
      <c r="D699" s="73"/>
      <c r="E699" s="55"/>
      <c r="F699" s="55"/>
      <c r="G699" s="55"/>
      <c r="H699" s="56"/>
      <c r="I699" s="58">
        <f>I697+I698</f>
        <v>336860.922288</v>
      </c>
    </row>
    <row r="700" spans="2:9">
      <c r="B700" s="59"/>
      <c r="C700" s="60"/>
      <c r="D700" s="59"/>
      <c r="E700" s="61"/>
      <c r="F700" s="61"/>
      <c r="G700" s="61"/>
      <c r="H700" s="62"/>
      <c r="I700" s="60"/>
    </row>
    <row r="701" spans="2:9">
      <c r="B701" s="64" t="s">
        <v>5</v>
      </c>
      <c r="C701" s="143" t="s">
        <v>6</v>
      </c>
      <c r="D701" s="143"/>
      <c r="E701" s="143"/>
      <c r="F701" s="64" t="s">
        <v>7</v>
      </c>
      <c r="G701" s="64" t="s">
        <v>8</v>
      </c>
      <c r="H701" s="64" t="s">
        <v>9</v>
      </c>
      <c r="I701" s="64" t="s">
        <v>10</v>
      </c>
    </row>
    <row r="702" spans="2:9">
      <c r="B702" s="70"/>
      <c r="C702" s="137"/>
      <c r="D702" s="138"/>
      <c r="E702" s="139"/>
      <c r="F702" s="73" t="s">
        <v>20</v>
      </c>
      <c r="G702" s="73"/>
      <c r="H702" s="73"/>
      <c r="I702" s="59">
        <f>G702*H702</f>
        <v>0</v>
      </c>
    </row>
    <row r="703" spans="2:9">
      <c r="B703" s="119"/>
      <c r="C703" s="120"/>
      <c r="D703" s="120"/>
      <c r="E703" s="120"/>
      <c r="F703" s="120"/>
      <c r="G703" s="120"/>
      <c r="H703" s="120"/>
      <c r="I703" s="121"/>
    </row>
    <row r="704" spans="2:9" ht="25.5">
      <c r="B704" s="70"/>
      <c r="C704" s="140" t="s">
        <v>15</v>
      </c>
      <c r="D704" s="141"/>
      <c r="E704" s="142"/>
      <c r="F704" s="84" t="s">
        <v>16</v>
      </c>
      <c r="G704" s="84" t="s">
        <v>17</v>
      </c>
      <c r="H704" s="84" t="s">
        <v>18</v>
      </c>
      <c r="I704" s="64" t="s">
        <v>19</v>
      </c>
    </row>
    <row r="705" spans="2:9">
      <c r="B705" s="72"/>
      <c r="C705" s="125" t="s">
        <v>21</v>
      </c>
      <c r="D705" s="126"/>
      <c r="E705" s="127"/>
      <c r="F705" s="53">
        <v>450</v>
      </c>
      <c r="G705" s="53">
        <v>30</v>
      </c>
      <c r="H705" s="53">
        <f>F705*G705</f>
        <v>13500</v>
      </c>
      <c r="I705" s="53">
        <f>G709*(H705+G708)</f>
        <v>27000</v>
      </c>
    </row>
    <row r="706" spans="2:9">
      <c r="B706" s="72"/>
      <c r="C706" s="128"/>
      <c r="D706" s="129"/>
      <c r="E706" s="130"/>
      <c r="F706" s="53"/>
      <c r="G706" s="53"/>
      <c r="H706" s="73"/>
      <c r="I706" s="73"/>
    </row>
    <row r="707" spans="2:9">
      <c r="B707" s="72"/>
      <c r="C707" s="66"/>
      <c r="D707" s="67"/>
      <c r="E707" s="68"/>
      <c r="F707" s="73"/>
      <c r="G707" s="73"/>
      <c r="H707" s="73"/>
      <c r="I707" s="73"/>
    </row>
    <row r="708" spans="2:9">
      <c r="B708" s="131" t="s">
        <v>11</v>
      </c>
      <c r="C708" s="133" t="s">
        <v>12</v>
      </c>
      <c r="D708" s="133"/>
      <c r="E708" s="133"/>
      <c r="F708" s="56" t="s">
        <v>13</v>
      </c>
      <c r="G708" s="74">
        <v>0</v>
      </c>
      <c r="H708" s="57">
        <v>18812.36</v>
      </c>
      <c r="I708" s="53">
        <f>H708*G708</f>
        <v>0</v>
      </c>
    </row>
    <row r="709" spans="2:9">
      <c r="B709" s="132"/>
      <c r="C709" s="133" t="s">
        <v>14</v>
      </c>
      <c r="D709" s="133"/>
      <c r="E709" s="133"/>
      <c r="F709" s="56" t="s">
        <v>13</v>
      </c>
      <c r="G709" s="75">
        <v>2</v>
      </c>
      <c r="H709" s="57">
        <v>18812.36</v>
      </c>
      <c r="I709" s="53">
        <f>G709*H709</f>
        <v>37624.720000000001</v>
      </c>
    </row>
    <row r="710" spans="2:9">
      <c r="B710" s="116" t="s">
        <v>34</v>
      </c>
      <c r="C710" s="117"/>
      <c r="D710" s="117"/>
      <c r="E710" s="118"/>
      <c r="F710" s="76"/>
      <c r="G710" s="76"/>
      <c r="H710" s="76"/>
      <c r="I710" s="77">
        <f>SUM(I709)</f>
        <v>37624.720000000001</v>
      </c>
    </row>
    <row r="712" spans="2:9">
      <c r="B712" s="134" t="s">
        <v>26</v>
      </c>
      <c r="C712" s="134"/>
      <c r="D712" s="135" t="s">
        <v>76</v>
      </c>
      <c r="E712" s="135"/>
      <c r="F712" s="135"/>
      <c r="G712" s="135"/>
      <c r="H712" s="135"/>
      <c r="I712" s="135"/>
    </row>
    <row r="713" spans="2:9" ht="15.75">
      <c r="B713" s="153"/>
      <c r="C713" s="153"/>
      <c r="D713" s="153"/>
      <c r="E713" s="152"/>
      <c r="F713" s="152"/>
      <c r="G713" s="152"/>
      <c r="H713" s="152"/>
      <c r="I713" s="152"/>
    </row>
    <row r="714" spans="2:9" ht="51">
      <c r="B714" s="51" t="s">
        <v>0</v>
      </c>
      <c r="C714" s="51" t="s">
        <v>1</v>
      </c>
      <c r="D714" s="51" t="s">
        <v>41</v>
      </c>
      <c r="E714" s="51" t="s">
        <v>35</v>
      </c>
      <c r="F714" s="51" t="s">
        <v>39</v>
      </c>
      <c r="G714" s="51" t="s">
        <v>2</v>
      </c>
      <c r="H714" s="51" t="s">
        <v>3</v>
      </c>
      <c r="I714" s="51" t="s">
        <v>4</v>
      </c>
    </row>
    <row r="715" spans="2:9">
      <c r="B715" s="52">
        <v>1</v>
      </c>
      <c r="C715" s="52">
        <v>2</v>
      </c>
      <c r="D715" s="52">
        <v>3</v>
      </c>
      <c r="E715" s="52">
        <v>4</v>
      </c>
      <c r="F715" s="52">
        <v>5</v>
      </c>
      <c r="G715" s="52">
        <v>6</v>
      </c>
      <c r="H715" s="52">
        <v>7</v>
      </c>
      <c r="I715" s="52">
        <v>8</v>
      </c>
    </row>
    <row r="716" spans="2:9">
      <c r="B716" s="53">
        <f>I727+I724</f>
        <v>223000</v>
      </c>
      <c r="C716" s="53">
        <f>I732</f>
        <v>225748.32</v>
      </c>
      <c r="D716" s="53">
        <f>C716*112%</f>
        <v>252838.11840000004</v>
      </c>
      <c r="E716" s="53">
        <f>C716*169%</f>
        <v>381514.66080000001</v>
      </c>
      <c r="F716" s="53">
        <f>C716*355%</f>
        <v>801406.53599999996</v>
      </c>
      <c r="G716" s="53">
        <f>B716+D716+E716+F716</f>
        <v>1658759.3152000001</v>
      </c>
      <c r="H716" s="53">
        <f>G716*10%</f>
        <v>165875.93152000001</v>
      </c>
      <c r="I716" s="53">
        <f>H716+G716</f>
        <v>1824635.2467200002</v>
      </c>
    </row>
    <row r="717" spans="2:9">
      <c r="B717" s="73" t="s">
        <v>23</v>
      </c>
      <c r="C717" s="53"/>
      <c r="D717" s="73"/>
      <c r="E717" s="55"/>
      <c r="F717" s="55"/>
      <c r="G717" s="55"/>
      <c r="H717" s="56">
        <v>1</v>
      </c>
      <c r="I717" s="57">
        <f>I716</f>
        <v>1824635.2467200002</v>
      </c>
    </row>
    <row r="718" spans="2:9">
      <c r="B718" s="73" t="s">
        <v>24</v>
      </c>
      <c r="C718" s="53"/>
      <c r="D718" s="73"/>
      <c r="E718" s="55"/>
      <c r="F718" s="55"/>
      <c r="G718" s="55"/>
      <c r="H718" s="56"/>
      <c r="I718" s="57">
        <f>I717*15%</f>
        <v>273695.28700800001</v>
      </c>
    </row>
    <row r="719" spans="2:9" ht="25.5">
      <c r="B719" s="73" t="s">
        <v>25</v>
      </c>
      <c r="C719" s="53"/>
      <c r="D719" s="73"/>
      <c r="E719" s="55"/>
      <c r="F719" s="55"/>
      <c r="G719" s="55"/>
      <c r="H719" s="56"/>
      <c r="I719" s="58">
        <f>I717+I718</f>
        <v>2098330.5337280002</v>
      </c>
    </row>
    <row r="720" spans="2:9">
      <c r="B720" s="59"/>
      <c r="C720" s="60"/>
      <c r="D720" s="59"/>
      <c r="E720" s="61"/>
      <c r="F720" s="61"/>
      <c r="G720" s="61"/>
      <c r="H720" s="62"/>
      <c r="I720" s="60"/>
    </row>
    <row r="721" spans="2:9">
      <c r="B721" s="64" t="s">
        <v>5</v>
      </c>
      <c r="C721" s="143" t="s">
        <v>6</v>
      </c>
      <c r="D721" s="143"/>
      <c r="E721" s="143"/>
      <c r="F721" s="64" t="s">
        <v>7</v>
      </c>
      <c r="G721" s="64" t="s">
        <v>8</v>
      </c>
      <c r="H721" s="64" t="s">
        <v>9</v>
      </c>
      <c r="I721" s="64" t="s">
        <v>10</v>
      </c>
    </row>
    <row r="722" spans="2:9">
      <c r="B722" s="72"/>
      <c r="C722" s="119" t="s">
        <v>75</v>
      </c>
      <c r="D722" s="120"/>
      <c r="E722" s="121"/>
      <c r="F722" s="73" t="s">
        <v>43</v>
      </c>
      <c r="G722" s="73">
        <v>1</v>
      </c>
      <c r="H722" s="73">
        <v>10000</v>
      </c>
      <c r="I722" s="73">
        <f>G722*H722</f>
        <v>10000</v>
      </c>
    </row>
    <row r="723" spans="2:9">
      <c r="B723" s="72"/>
      <c r="C723" s="119" t="s">
        <v>44</v>
      </c>
      <c r="D723" s="120"/>
      <c r="E723" s="121"/>
      <c r="F723" s="73" t="s">
        <v>20</v>
      </c>
      <c r="G723" s="73">
        <v>3</v>
      </c>
      <c r="H723" s="73">
        <v>17000</v>
      </c>
      <c r="I723" s="73">
        <f>G723*H723</f>
        <v>51000</v>
      </c>
    </row>
    <row r="724" spans="2:9">
      <c r="B724" s="72"/>
      <c r="C724" s="119" t="s">
        <v>34</v>
      </c>
      <c r="D724" s="120"/>
      <c r="E724" s="121"/>
      <c r="F724" s="73"/>
      <c r="G724" s="73"/>
      <c r="H724" s="73"/>
      <c r="I724" s="73">
        <f>SUM(I722:I723)</f>
        <v>61000</v>
      </c>
    </row>
    <row r="725" spans="2:9">
      <c r="B725" s="119"/>
      <c r="C725" s="120"/>
      <c r="D725" s="120"/>
      <c r="E725" s="120"/>
      <c r="F725" s="120"/>
      <c r="G725" s="120"/>
      <c r="H725" s="120"/>
      <c r="I725" s="121"/>
    </row>
    <row r="726" spans="2:9" ht="25.5">
      <c r="B726" s="70"/>
      <c r="C726" s="140" t="s">
        <v>15</v>
      </c>
      <c r="D726" s="141"/>
      <c r="E726" s="142"/>
      <c r="F726" s="84" t="s">
        <v>16</v>
      </c>
      <c r="G726" s="84" t="s">
        <v>17</v>
      </c>
      <c r="H726" s="84" t="s">
        <v>18</v>
      </c>
      <c r="I726" s="64" t="s">
        <v>19</v>
      </c>
    </row>
    <row r="727" spans="2:9">
      <c r="B727" s="72"/>
      <c r="C727" s="125" t="s">
        <v>21</v>
      </c>
      <c r="D727" s="126"/>
      <c r="E727" s="127"/>
      <c r="F727" s="53">
        <v>450</v>
      </c>
      <c r="G727" s="53">
        <v>30</v>
      </c>
      <c r="H727" s="53">
        <f>F727*G727</f>
        <v>13500</v>
      </c>
      <c r="I727" s="53">
        <f>G731*(H727+G730)</f>
        <v>162000</v>
      </c>
    </row>
    <row r="728" spans="2:9">
      <c r="B728" s="72"/>
      <c r="C728" s="128"/>
      <c r="D728" s="129"/>
      <c r="E728" s="130"/>
      <c r="F728" s="53"/>
      <c r="G728" s="53"/>
      <c r="H728" s="73"/>
      <c r="I728" s="73"/>
    </row>
    <row r="729" spans="2:9">
      <c r="B729" s="72"/>
      <c r="C729" s="66"/>
      <c r="D729" s="67"/>
      <c r="E729" s="68"/>
      <c r="F729" s="73"/>
      <c r="G729" s="73"/>
      <c r="H729" s="73"/>
      <c r="I729" s="73"/>
    </row>
    <row r="730" spans="2:9">
      <c r="B730" s="131" t="s">
        <v>11</v>
      </c>
      <c r="C730" s="133" t="s">
        <v>12</v>
      </c>
      <c r="D730" s="133"/>
      <c r="E730" s="133"/>
      <c r="F730" s="56" t="s">
        <v>13</v>
      </c>
      <c r="G730" s="74">
        <v>0</v>
      </c>
      <c r="H730" s="57">
        <v>18812.36</v>
      </c>
      <c r="I730" s="53">
        <f>H730*G730</f>
        <v>0</v>
      </c>
    </row>
    <row r="731" spans="2:9">
      <c r="B731" s="132"/>
      <c r="C731" s="133" t="s">
        <v>14</v>
      </c>
      <c r="D731" s="133"/>
      <c r="E731" s="133"/>
      <c r="F731" s="56" t="s">
        <v>13</v>
      </c>
      <c r="G731" s="75">
        <v>12</v>
      </c>
      <c r="H731" s="57">
        <v>18812.36</v>
      </c>
      <c r="I731" s="53">
        <f>G731*H731</f>
        <v>225748.32</v>
      </c>
    </row>
    <row r="732" spans="2:9">
      <c r="B732" s="116" t="s">
        <v>34</v>
      </c>
      <c r="C732" s="117"/>
      <c r="D732" s="117"/>
      <c r="E732" s="118"/>
      <c r="F732" s="76"/>
      <c r="G732" s="76"/>
      <c r="H732" s="76"/>
      <c r="I732" s="77">
        <f>SUM(I731)</f>
        <v>225748.32</v>
      </c>
    </row>
    <row r="734" spans="2:9">
      <c r="B734" s="134" t="s">
        <v>26</v>
      </c>
      <c r="C734" s="134"/>
      <c r="D734" s="135" t="s">
        <v>78</v>
      </c>
      <c r="E734" s="135"/>
      <c r="F734" s="135"/>
      <c r="G734" s="135"/>
      <c r="H734" s="135"/>
      <c r="I734" s="135"/>
    </row>
    <row r="735" spans="2:9" ht="51">
      <c r="B735" s="51" t="s">
        <v>0</v>
      </c>
      <c r="C735" s="51" t="s">
        <v>1</v>
      </c>
      <c r="D735" s="51" t="s">
        <v>41</v>
      </c>
      <c r="E735" s="51" t="s">
        <v>35</v>
      </c>
      <c r="F735" s="51" t="s">
        <v>77</v>
      </c>
      <c r="G735" s="51" t="s">
        <v>2</v>
      </c>
      <c r="H735" s="51" t="s">
        <v>3</v>
      </c>
      <c r="I735" s="51" t="s">
        <v>4</v>
      </c>
    </row>
    <row r="736" spans="2:9">
      <c r="B736" s="52">
        <v>1</v>
      </c>
      <c r="C736" s="52">
        <v>2</v>
      </c>
      <c r="D736" s="52">
        <v>3</v>
      </c>
      <c r="E736" s="52">
        <v>4</v>
      </c>
      <c r="F736" s="52">
        <v>5</v>
      </c>
      <c r="G736" s="52">
        <v>6</v>
      </c>
      <c r="H736" s="52">
        <v>7</v>
      </c>
      <c r="I736" s="52">
        <v>8</v>
      </c>
    </row>
    <row r="737" spans="2:9">
      <c r="B737" s="53">
        <f>I746+I743</f>
        <v>27000</v>
      </c>
      <c r="C737" s="53">
        <f>I751</f>
        <v>37624.720000000001</v>
      </c>
      <c r="D737" s="53">
        <f>C737*112%</f>
        <v>42139.686400000006</v>
      </c>
      <c r="E737" s="53">
        <f>C737*169%</f>
        <v>63585.7768</v>
      </c>
      <c r="F737" s="53">
        <f>C737*355%</f>
        <v>133567.75599999999</v>
      </c>
      <c r="G737" s="53">
        <f>B737+D737+E737+F737</f>
        <v>266293.21919999999</v>
      </c>
      <c r="H737" s="53">
        <f>G737*10%</f>
        <v>26629.321920000002</v>
      </c>
      <c r="I737" s="53">
        <f>H737+G737</f>
        <v>292922.54112000001</v>
      </c>
    </row>
    <row r="738" spans="2:9">
      <c r="B738" s="73" t="s">
        <v>23</v>
      </c>
      <c r="C738" s="53"/>
      <c r="D738" s="73"/>
      <c r="E738" s="55"/>
      <c r="F738" s="55"/>
      <c r="G738" s="55"/>
      <c r="H738" s="56">
        <v>1</v>
      </c>
      <c r="I738" s="57">
        <f>I737</f>
        <v>292922.54112000001</v>
      </c>
    </row>
    <row r="739" spans="2:9">
      <c r="B739" s="73" t="s">
        <v>24</v>
      </c>
      <c r="C739" s="53"/>
      <c r="D739" s="73"/>
      <c r="E739" s="55"/>
      <c r="F739" s="55"/>
      <c r="G739" s="55"/>
      <c r="H739" s="56"/>
      <c r="I739" s="57">
        <f>I738*15%</f>
        <v>43938.381168</v>
      </c>
    </row>
    <row r="740" spans="2:9" ht="25.5">
      <c r="B740" s="73" t="s">
        <v>25</v>
      </c>
      <c r="C740" s="53"/>
      <c r="D740" s="73"/>
      <c r="E740" s="55"/>
      <c r="F740" s="55"/>
      <c r="G740" s="55"/>
      <c r="H740" s="56"/>
      <c r="I740" s="58">
        <f>I738+I739</f>
        <v>336860.922288</v>
      </c>
    </row>
    <row r="741" spans="2:9">
      <c r="B741" s="59"/>
      <c r="C741" s="60"/>
      <c r="D741" s="59"/>
      <c r="E741" s="61"/>
      <c r="F741" s="61"/>
      <c r="G741" s="61"/>
      <c r="H741" s="62"/>
      <c r="I741" s="60"/>
    </row>
    <row r="742" spans="2:9">
      <c r="B742" s="64" t="s">
        <v>5</v>
      </c>
      <c r="C742" s="143" t="s">
        <v>6</v>
      </c>
      <c r="D742" s="143"/>
      <c r="E742" s="143"/>
      <c r="F742" s="64" t="s">
        <v>7</v>
      </c>
      <c r="G742" s="64" t="s">
        <v>8</v>
      </c>
      <c r="H742" s="64" t="s">
        <v>9</v>
      </c>
      <c r="I742" s="64" t="s">
        <v>10</v>
      </c>
    </row>
    <row r="743" spans="2:9">
      <c r="B743" s="70"/>
      <c r="C743" s="137" t="s">
        <v>22</v>
      </c>
      <c r="D743" s="155"/>
      <c r="E743" s="154"/>
      <c r="F743" s="73"/>
      <c r="G743" s="73"/>
      <c r="H743" s="73"/>
      <c r="I743" s="59"/>
    </row>
    <row r="744" spans="2:9">
      <c r="B744" s="119"/>
      <c r="C744" s="120"/>
      <c r="D744" s="120"/>
      <c r="E744" s="120"/>
      <c r="F744" s="120"/>
      <c r="G744" s="120"/>
      <c r="H744" s="120"/>
      <c r="I744" s="121"/>
    </row>
    <row r="745" spans="2:9" ht="25.5">
      <c r="B745" s="72"/>
      <c r="C745" s="122" t="s">
        <v>15</v>
      </c>
      <c r="D745" s="123"/>
      <c r="E745" s="124"/>
      <c r="F745" s="84" t="s">
        <v>16</v>
      </c>
      <c r="G745" s="84" t="s">
        <v>17</v>
      </c>
      <c r="H745" s="84" t="s">
        <v>18</v>
      </c>
      <c r="I745" s="64" t="s">
        <v>19</v>
      </c>
    </row>
    <row r="746" spans="2:9">
      <c r="B746" s="72"/>
      <c r="C746" s="125" t="s">
        <v>21</v>
      </c>
      <c r="D746" s="126"/>
      <c r="E746" s="127"/>
      <c r="F746" s="53">
        <v>450</v>
      </c>
      <c r="G746" s="53">
        <v>30</v>
      </c>
      <c r="H746" s="53">
        <f>F746*G746</f>
        <v>13500</v>
      </c>
      <c r="I746" s="53">
        <f>G750*(H746+G749)</f>
        <v>27000</v>
      </c>
    </row>
    <row r="747" spans="2:9">
      <c r="B747" s="72"/>
      <c r="C747" s="128"/>
      <c r="D747" s="129"/>
      <c r="E747" s="130"/>
      <c r="F747" s="53"/>
      <c r="G747" s="53"/>
      <c r="H747" s="73"/>
      <c r="I747" s="73"/>
    </row>
    <row r="748" spans="2:9">
      <c r="B748" s="72"/>
      <c r="C748" s="66"/>
      <c r="D748" s="67"/>
      <c r="E748" s="68"/>
      <c r="F748" s="73"/>
      <c r="G748" s="73"/>
      <c r="H748" s="73"/>
      <c r="I748" s="73"/>
    </row>
    <row r="749" spans="2:9">
      <c r="B749" s="131" t="s">
        <v>11</v>
      </c>
      <c r="C749" s="133" t="s">
        <v>12</v>
      </c>
      <c r="D749" s="133"/>
      <c r="E749" s="133"/>
      <c r="F749" s="56" t="s">
        <v>13</v>
      </c>
      <c r="G749" s="74">
        <v>0</v>
      </c>
      <c r="H749" s="57">
        <v>18812.36</v>
      </c>
      <c r="I749" s="53">
        <f>H749*G749</f>
        <v>0</v>
      </c>
    </row>
    <row r="750" spans="2:9">
      <c r="B750" s="132"/>
      <c r="C750" s="133" t="s">
        <v>14</v>
      </c>
      <c r="D750" s="133"/>
      <c r="E750" s="133"/>
      <c r="F750" s="56" t="s">
        <v>13</v>
      </c>
      <c r="G750" s="75">
        <v>2</v>
      </c>
      <c r="H750" s="57">
        <v>18812.36</v>
      </c>
      <c r="I750" s="53">
        <f>G750*H750</f>
        <v>37624.720000000001</v>
      </c>
    </row>
    <row r="751" spans="2:9">
      <c r="B751" s="116" t="s">
        <v>34</v>
      </c>
      <c r="C751" s="117"/>
      <c r="D751" s="117"/>
      <c r="E751" s="118"/>
      <c r="F751" s="76"/>
      <c r="G751" s="76"/>
      <c r="H751" s="76"/>
      <c r="I751" s="77">
        <f>SUM(I750)</f>
        <v>37624.720000000001</v>
      </c>
    </row>
    <row r="753" spans="2:9">
      <c r="B753" s="134" t="s">
        <v>26</v>
      </c>
      <c r="C753" s="134"/>
      <c r="D753" s="135" t="s">
        <v>80</v>
      </c>
      <c r="E753" s="135"/>
      <c r="F753" s="135"/>
      <c r="G753" s="135"/>
      <c r="H753" s="135"/>
      <c r="I753" s="135"/>
    </row>
    <row r="754" spans="2:9" ht="51">
      <c r="B754" s="51" t="s">
        <v>0</v>
      </c>
      <c r="C754" s="51" t="s">
        <v>1</v>
      </c>
      <c r="D754" s="51" t="s">
        <v>79</v>
      </c>
      <c r="E754" s="51" t="s">
        <v>35</v>
      </c>
      <c r="F754" s="51" t="s">
        <v>39</v>
      </c>
      <c r="G754" s="51" t="s">
        <v>2</v>
      </c>
      <c r="H754" s="51" t="s">
        <v>3</v>
      </c>
      <c r="I754" s="51" t="s">
        <v>4</v>
      </c>
    </row>
    <row r="755" spans="2:9">
      <c r="B755" s="52">
        <v>1</v>
      </c>
      <c r="C755" s="52">
        <v>2</v>
      </c>
      <c r="D755" s="52">
        <v>3</v>
      </c>
      <c r="E755" s="52">
        <v>4</v>
      </c>
      <c r="F755" s="52">
        <v>5</v>
      </c>
      <c r="G755" s="52">
        <v>6</v>
      </c>
      <c r="H755" s="52">
        <v>7</v>
      </c>
      <c r="I755" s="52">
        <v>8</v>
      </c>
    </row>
    <row r="756" spans="2:9">
      <c r="B756" s="53">
        <f>I768+I765</f>
        <v>67500</v>
      </c>
      <c r="C756" s="53">
        <f>I773</f>
        <v>94061.8</v>
      </c>
      <c r="D756" s="53">
        <f>C756*112%</f>
        <v>105349.21600000001</v>
      </c>
      <c r="E756" s="53">
        <f>C756*169%</f>
        <v>158964.44200000001</v>
      </c>
      <c r="F756" s="53">
        <f>C756*355%</f>
        <v>333919.39</v>
      </c>
      <c r="G756" s="53">
        <f>B756+D756+E756+F756</f>
        <v>665733.04800000007</v>
      </c>
      <c r="H756" s="53">
        <f>G756*10%</f>
        <v>66573.304800000013</v>
      </c>
      <c r="I756" s="53">
        <f>H756+G756</f>
        <v>732306.35280000011</v>
      </c>
    </row>
    <row r="757" spans="2:9">
      <c r="B757" s="73" t="s">
        <v>23</v>
      </c>
      <c r="C757" s="53"/>
      <c r="D757" s="73"/>
      <c r="E757" s="55"/>
      <c r="F757" s="55"/>
      <c r="G757" s="55"/>
      <c r="H757" s="56">
        <v>1</v>
      </c>
      <c r="I757" s="57">
        <f>I756</f>
        <v>732306.35280000011</v>
      </c>
    </row>
    <row r="758" spans="2:9">
      <c r="B758" s="73" t="s">
        <v>24</v>
      </c>
      <c r="C758" s="53"/>
      <c r="D758" s="73"/>
      <c r="E758" s="55"/>
      <c r="F758" s="55"/>
      <c r="G758" s="55"/>
      <c r="H758" s="56"/>
      <c r="I758" s="57">
        <f>I757*15%</f>
        <v>109845.95292000001</v>
      </c>
    </row>
    <row r="759" spans="2:9" ht="25.5">
      <c r="B759" s="73" t="s">
        <v>25</v>
      </c>
      <c r="C759" s="53"/>
      <c r="D759" s="73"/>
      <c r="E759" s="55"/>
      <c r="F759" s="55"/>
      <c r="G759" s="55"/>
      <c r="H759" s="56"/>
      <c r="I759" s="58">
        <f>I757+I758</f>
        <v>842152.30572000006</v>
      </c>
    </row>
    <row r="760" spans="2:9">
      <c r="B760" s="59"/>
      <c r="C760" s="60"/>
      <c r="D760" s="59"/>
      <c r="E760" s="61"/>
      <c r="F760" s="61"/>
      <c r="G760" s="61"/>
      <c r="H760" s="62"/>
      <c r="I760" s="60"/>
    </row>
    <row r="761" spans="2:9">
      <c r="B761" s="64" t="s">
        <v>5</v>
      </c>
      <c r="C761" s="143" t="s">
        <v>6</v>
      </c>
      <c r="D761" s="143"/>
      <c r="E761" s="143"/>
      <c r="F761" s="64" t="s">
        <v>7</v>
      </c>
      <c r="G761" s="64" t="s">
        <v>8</v>
      </c>
      <c r="H761" s="64" t="s">
        <v>9</v>
      </c>
      <c r="I761" s="64" t="s">
        <v>10</v>
      </c>
    </row>
    <row r="762" spans="2:9">
      <c r="B762" s="65"/>
      <c r="C762" s="119"/>
      <c r="D762" s="120"/>
      <c r="E762" s="121"/>
      <c r="F762" s="73"/>
      <c r="G762" s="156"/>
      <c r="H762" s="73"/>
      <c r="I762" s="73"/>
    </row>
    <row r="763" spans="2:9">
      <c r="B763" s="65"/>
      <c r="C763" s="119"/>
      <c r="D763" s="120"/>
      <c r="E763" s="121"/>
      <c r="F763" s="73"/>
      <c r="G763" s="156"/>
      <c r="H763" s="73"/>
      <c r="I763" s="73"/>
    </row>
    <row r="764" spans="2:9">
      <c r="B764" s="65"/>
      <c r="C764" s="119"/>
      <c r="D764" s="120"/>
      <c r="E764" s="121"/>
      <c r="F764" s="73"/>
      <c r="G764" s="73"/>
      <c r="H764" s="73"/>
      <c r="I764" s="73"/>
    </row>
    <row r="765" spans="2:9">
      <c r="B765" s="70"/>
      <c r="C765" s="119" t="s">
        <v>34</v>
      </c>
      <c r="D765" s="120"/>
      <c r="E765" s="121"/>
      <c r="F765" s="73"/>
      <c r="G765" s="73"/>
      <c r="H765" s="73"/>
      <c r="I765" s="73">
        <f>SUM(I762:I764)</f>
        <v>0</v>
      </c>
    </row>
    <row r="766" spans="2:9">
      <c r="B766" s="119"/>
      <c r="C766" s="120"/>
      <c r="D766" s="120"/>
      <c r="E766" s="120"/>
      <c r="F766" s="120"/>
      <c r="G766" s="120"/>
      <c r="H766" s="120"/>
      <c r="I766" s="121"/>
    </row>
    <row r="767" spans="2:9" ht="25.5">
      <c r="B767" s="70"/>
      <c r="C767" s="140" t="s">
        <v>15</v>
      </c>
      <c r="D767" s="141"/>
      <c r="E767" s="142"/>
      <c r="F767" s="84" t="s">
        <v>16</v>
      </c>
      <c r="G767" s="84" t="s">
        <v>17</v>
      </c>
      <c r="H767" s="84" t="s">
        <v>18</v>
      </c>
      <c r="I767" s="64" t="s">
        <v>19</v>
      </c>
    </row>
    <row r="768" spans="2:9">
      <c r="B768" s="70"/>
      <c r="C768" s="125" t="s">
        <v>21</v>
      </c>
      <c r="D768" s="126"/>
      <c r="E768" s="127"/>
      <c r="F768" s="53">
        <v>450</v>
      </c>
      <c r="G768" s="53">
        <v>30</v>
      </c>
      <c r="H768" s="53">
        <f>F768*G768</f>
        <v>13500</v>
      </c>
      <c r="I768" s="53">
        <f>G772*(H768+G771)</f>
        <v>67500</v>
      </c>
    </row>
    <row r="769" spans="2:9">
      <c r="B769" s="70"/>
      <c r="C769" s="128"/>
      <c r="D769" s="129"/>
      <c r="E769" s="130"/>
      <c r="F769" s="53"/>
      <c r="G769" s="53"/>
      <c r="H769" s="73"/>
      <c r="I769" s="73"/>
    </row>
    <row r="770" spans="2:9">
      <c r="B770" s="70"/>
      <c r="C770" s="85"/>
      <c r="D770" s="86"/>
      <c r="E770" s="87"/>
      <c r="F770" s="73"/>
      <c r="G770" s="73"/>
      <c r="H770" s="73"/>
      <c r="I770" s="73"/>
    </row>
    <row r="771" spans="2:9">
      <c r="B771" s="131" t="s">
        <v>11</v>
      </c>
      <c r="C771" s="133" t="s">
        <v>12</v>
      </c>
      <c r="D771" s="133"/>
      <c r="E771" s="133"/>
      <c r="F771" s="56" t="s">
        <v>13</v>
      </c>
      <c r="G771" s="74">
        <v>0</v>
      </c>
      <c r="H771" s="57">
        <v>18812.36</v>
      </c>
      <c r="I771" s="53">
        <f>H771*G771</f>
        <v>0</v>
      </c>
    </row>
    <row r="772" spans="2:9">
      <c r="B772" s="132"/>
      <c r="C772" s="133" t="s">
        <v>14</v>
      </c>
      <c r="D772" s="133"/>
      <c r="E772" s="133"/>
      <c r="F772" s="56" t="s">
        <v>13</v>
      </c>
      <c r="G772" s="75">
        <v>5</v>
      </c>
      <c r="H772" s="57">
        <v>18812.36</v>
      </c>
      <c r="I772" s="53">
        <f>G772*H772</f>
        <v>94061.8</v>
      </c>
    </row>
    <row r="773" spans="2:9">
      <c r="B773" s="116" t="s">
        <v>34</v>
      </c>
      <c r="C773" s="117"/>
      <c r="D773" s="117"/>
      <c r="E773" s="118"/>
      <c r="F773" s="76"/>
      <c r="G773" s="76"/>
      <c r="H773" s="76"/>
      <c r="I773" s="77">
        <f>SUM(I772)</f>
        <v>94061.8</v>
      </c>
    </row>
    <row r="775" spans="2:9">
      <c r="B775" s="134" t="s">
        <v>26</v>
      </c>
      <c r="C775" s="134"/>
      <c r="D775" s="135" t="s">
        <v>81</v>
      </c>
      <c r="E775" s="135"/>
      <c r="F775" s="135"/>
      <c r="G775" s="135"/>
      <c r="H775" s="135"/>
      <c r="I775" s="135"/>
    </row>
    <row r="776" spans="2:9" ht="51">
      <c r="B776" s="51" t="s">
        <v>0</v>
      </c>
      <c r="C776" s="51" t="s">
        <v>1</v>
      </c>
      <c r="D776" s="51" t="s">
        <v>79</v>
      </c>
      <c r="E776" s="51" t="s">
        <v>35</v>
      </c>
      <c r="F776" s="51" t="s">
        <v>39</v>
      </c>
      <c r="G776" s="51" t="s">
        <v>2</v>
      </c>
      <c r="H776" s="51" t="s">
        <v>3</v>
      </c>
      <c r="I776" s="51" t="s">
        <v>4</v>
      </c>
    </row>
    <row r="777" spans="2:9">
      <c r="B777" s="52">
        <v>1</v>
      </c>
      <c r="C777" s="52">
        <v>2</v>
      </c>
      <c r="D777" s="52">
        <v>3</v>
      </c>
      <c r="E777" s="52">
        <v>4</v>
      </c>
      <c r="F777" s="52">
        <v>5</v>
      </c>
      <c r="G777" s="52">
        <v>6</v>
      </c>
      <c r="H777" s="52">
        <v>7</v>
      </c>
      <c r="I777" s="52">
        <v>8</v>
      </c>
    </row>
    <row r="778" spans="2:9">
      <c r="B778" s="53">
        <f>I790+I787</f>
        <v>13500</v>
      </c>
      <c r="C778" s="53">
        <f>I795</f>
        <v>18812.36</v>
      </c>
      <c r="D778" s="53">
        <f>C778*112%</f>
        <v>21069.843200000003</v>
      </c>
      <c r="E778" s="53">
        <f>C778*169%</f>
        <v>31792.8884</v>
      </c>
      <c r="F778" s="53">
        <f>C778*355%</f>
        <v>66783.877999999997</v>
      </c>
      <c r="G778" s="53">
        <f>B778+D778+E778+F778</f>
        <v>133146.6096</v>
      </c>
      <c r="H778" s="53">
        <f>G778*10%</f>
        <v>13314.660960000001</v>
      </c>
      <c r="I778" s="53">
        <f>H778+G778</f>
        <v>146461.27056</v>
      </c>
    </row>
    <row r="779" spans="2:9">
      <c r="B779" s="73" t="s">
        <v>23</v>
      </c>
      <c r="C779" s="53"/>
      <c r="D779" s="73"/>
      <c r="E779" s="55"/>
      <c r="F779" s="55"/>
      <c r="G779" s="55"/>
      <c r="H779" s="56">
        <v>1</v>
      </c>
      <c r="I779" s="57">
        <f>I778</f>
        <v>146461.27056</v>
      </c>
    </row>
    <row r="780" spans="2:9">
      <c r="B780" s="73" t="s">
        <v>24</v>
      </c>
      <c r="C780" s="53"/>
      <c r="D780" s="73"/>
      <c r="E780" s="55"/>
      <c r="F780" s="55"/>
      <c r="G780" s="55"/>
      <c r="H780" s="56"/>
      <c r="I780" s="57">
        <f>I779*15%</f>
        <v>21969.190584</v>
      </c>
    </row>
    <row r="781" spans="2:9" ht="25.5">
      <c r="B781" s="73" t="s">
        <v>25</v>
      </c>
      <c r="C781" s="53"/>
      <c r="D781" s="73"/>
      <c r="E781" s="55"/>
      <c r="F781" s="55"/>
      <c r="G781" s="55"/>
      <c r="H781" s="56"/>
      <c r="I781" s="58">
        <f>I779+I780</f>
        <v>168430.461144</v>
      </c>
    </row>
    <row r="782" spans="2:9">
      <c r="B782" s="59"/>
      <c r="C782" s="60"/>
      <c r="D782" s="59"/>
      <c r="E782" s="61"/>
      <c r="F782" s="61"/>
      <c r="G782" s="61"/>
      <c r="H782" s="62"/>
      <c r="I782" s="60"/>
    </row>
    <row r="783" spans="2:9">
      <c r="B783" s="64" t="s">
        <v>5</v>
      </c>
      <c r="C783" s="143" t="s">
        <v>6</v>
      </c>
      <c r="D783" s="143"/>
      <c r="E783" s="143"/>
      <c r="F783" s="64" t="s">
        <v>7</v>
      </c>
      <c r="G783" s="64" t="s">
        <v>8</v>
      </c>
      <c r="H783" s="64" t="s">
        <v>9</v>
      </c>
      <c r="I783" s="64" t="s">
        <v>10</v>
      </c>
    </row>
    <row r="784" spans="2:9">
      <c r="B784" s="65"/>
      <c r="C784" s="119"/>
      <c r="D784" s="120"/>
      <c r="E784" s="121"/>
      <c r="F784" s="73"/>
      <c r="G784" s="156"/>
      <c r="H784" s="73"/>
      <c r="I784" s="73"/>
    </row>
    <row r="785" spans="2:9">
      <c r="B785" s="65"/>
      <c r="C785" s="119"/>
      <c r="D785" s="120"/>
      <c r="E785" s="121"/>
      <c r="F785" s="73"/>
      <c r="G785" s="156"/>
      <c r="H785" s="73"/>
      <c r="I785" s="73"/>
    </row>
    <row r="786" spans="2:9">
      <c r="B786" s="65"/>
      <c r="C786" s="119"/>
      <c r="D786" s="120"/>
      <c r="E786" s="121"/>
      <c r="F786" s="73"/>
      <c r="G786" s="73"/>
      <c r="H786" s="73"/>
      <c r="I786" s="73"/>
    </row>
    <row r="787" spans="2:9">
      <c r="B787" s="70"/>
      <c r="C787" s="119" t="s">
        <v>34</v>
      </c>
      <c r="D787" s="120"/>
      <c r="E787" s="121"/>
      <c r="F787" s="73"/>
      <c r="G787" s="73"/>
      <c r="H787" s="73"/>
      <c r="I787" s="73">
        <f>SUM(I784:I786)</f>
        <v>0</v>
      </c>
    </row>
    <row r="788" spans="2:9">
      <c r="B788" s="119"/>
      <c r="C788" s="120"/>
      <c r="D788" s="120"/>
      <c r="E788" s="120"/>
      <c r="F788" s="120"/>
      <c r="G788" s="120"/>
      <c r="H788" s="120"/>
      <c r="I788" s="121"/>
    </row>
    <row r="789" spans="2:9" ht="25.5">
      <c r="B789" s="70"/>
      <c r="C789" s="140" t="s">
        <v>15</v>
      </c>
      <c r="D789" s="141"/>
      <c r="E789" s="142"/>
      <c r="F789" s="84" t="s">
        <v>16</v>
      </c>
      <c r="G789" s="84" t="s">
        <v>17</v>
      </c>
      <c r="H789" s="84" t="s">
        <v>18</v>
      </c>
      <c r="I789" s="64" t="s">
        <v>19</v>
      </c>
    </row>
    <row r="790" spans="2:9">
      <c r="B790" s="70"/>
      <c r="C790" s="125" t="s">
        <v>21</v>
      </c>
      <c r="D790" s="126"/>
      <c r="E790" s="127"/>
      <c r="F790" s="53">
        <v>450</v>
      </c>
      <c r="G790" s="53">
        <v>30</v>
      </c>
      <c r="H790" s="53">
        <f>F790*G790</f>
        <v>13500</v>
      </c>
      <c r="I790" s="53">
        <f>G794*(H790+G793)</f>
        <v>13500</v>
      </c>
    </row>
    <row r="791" spans="2:9">
      <c r="B791" s="70"/>
      <c r="C791" s="128"/>
      <c r="D791" s="129"/>
      <c r="E791" s="130"/>
      <c r="F791" s="53"/>
      <c r="G791" s="53"/>
      <c r="H791" s="73"/>
      <c r="I791" s="73"/>
    </row>
    <row r="792" spans="2:9">
      <c r="B792" s="70"/>
      <c r="C792" s="85"/>
      <c r="D792" s="86"/>
      <c r="E792" s="87"/>
      <c r="F792" s="73"/>
      <c r="G792" s="73"/>
      <c r="H792" s="73"/>
      <c r="I792" s="73"/>
    </row>
    <row r="793" spans="2:9">
      <c r="B793" s="131" t="s">
        <v>11</v>
      </c>
      <c r="C793" s="133" t="s">
        <v>12</v>
      </c>
      <c r="D793" s="133"/>
      <c r="E793" s="133"/>
      <c r="F793" s="56" t="s">
        <v>13</v>
      </c>
      <c r="G793" s="74">
        <v>0</v>
      </c>
      <c r="H793" s="57">
        <v>18812.36</v>
      </c>
      <c r="I793" s="53">
        <f>H793*G793</f>
        <v>0</v>
      </c>
    </row>
    <row r="794" spans="2:9">
      <c r="B794" s="132"/>
      <c r="C794" s="133" t="s">
        <v>14</v>
      </c>
      <c r="D794" s="133"/>
      <c r="E794" s="133"/>
      <c r="F794" s="56" t="s">
        <v>13</v>
      </c>
      <c r="G794" s="75">
        <v>1</v>
      </c>
      <c r="H794" s="57">
        <v>18812.36</v>
      </c>
      <c r="I794" s="53">
        <f>G794*H794</f>
        <v>18812.36</v>
      </c>
    </row>
    <row r="795" spans="2:9">
      <c r="B795" s="116" t="s">
        <v>34</v>
      </c>
      <c r="C795" s="117"/>
      <c r="D795" s="117"/>
      <c r="E795" s="118"/>
      <c r="F795" s="76"/>
      <c r="G795" s="76"/>
      <c r="H795" s="76"/>
      <c r="I795" s="77">
        <f>SUM(I794)</f>
        <v>18812.36</v>
      </c>
    </row>
    <row r="797" spans="2:9">
      <c r="B797" s="134" t="s">
        <v>26</v>
      </c>
      <c r="C797" s="134"/>
      <c r="D797" s="135" t="s">
        <v>83</v>
      </c>
      <c r="E797" s="135"/>
      <c r="F797" s="135"/>
      <c r="G797" s="135"/>
      <c r="H797" s="135"/>
      <c r="I797" s="135"/>
    </row>
    <row r="798" spans="2:9" ht="51">
      <c r="B798" s="51" t="s">
        <v>0</v>
      </c>
      <c r="C798" s="51" t="s">
        <v>1</v>
      </c>
      <c r="D798" s="51" t="s">
        <v>79</v>
      </c>
      <c r="E798" s="51" t="s">
        <v>35</v>
      </c>
      <c r="F798" s="51" t="s">
        <v>39</v>
      </c>
      <c r="G798" s="51" t="s">
        <v>2</v>
      </c>
      <c r="H798" s="51" t="s">
        <v>3</v>
      </c>
      <c r="I798" s="51" t="s">
        <v>4</v>
      </c>
    </row>
    <row r="799" spans="2:9">
      <c r="B799" s="52">
        <v>1</v>
      </c>
      <c r="C799" s="52">
        <v>2</v>
      </c>
      <c r="D799" s="52">
        <v>3</v>
      </c>
      <c r="E799" s="52">
        <v>4</v>
      </c>
      <c r="F799" s="52">
        <v>5</v>
      </c>
      <c r="G799" s="52">
        <v>6</v>
      </c>
      <c r="H799" s="52">
        <v>7</v>
      </c>
      <c r="I799" s="52">
        <v>8</v>
      </c>
    </row>
    <row r="800" spans="2:9">
      <c r="B800" s="53">
        <f>I812+I809</f>
        <v>67000</v>
      </c>
      <c r="C800" s="53">
        <f>I817</f>
        <v>37624.720000000001</v>
      </c>
      <c r="D800" s="53">
        <f>C800*112%</f>
        <v>42139.686400000006</v>
      </c>
      <c r="E800" s="53">
        <f>C800*169%</f>
        <v>63585.7768</v>
      </c>
      <c r="F800" s="53">
        <f>C800*355%</f>
        <v>133567.75599999999</v>
      </c>
      <c r="G800" s="53">
        <f>B800+D800+E800+F800</f>
        <v>306293.21919999999</v>
      </c>
      <c r="H800" s="53">
        <f>G800*10%</f>
        <v>30629.321920000002</v>
      </c>
      <c r="I800" s="53">
        <f>H800+G800</f>
        <v>336922.54112000001</v>
      </c>
    </row>
    <row r="801" spans="2:9">
      <c r="B801" s="73" t="s">
        <v>23</v>
      </c>
      <c r="C801" s="53"/>
      <c r="D801" s="73"/>
      <c r="E801" s="55"/>
      <c r="F801" s="55"/>
      <c r="G801" s="55"/>
      <c r="H801" s="56">
        <v>1</v>
      </c>
      <c r="I801" s="57">
        <f>I800</f>
        <v>336922.54112000001</v>
      </c>
    </row>
    <row r="802" spans="2:9">
      <c r="B802" s="73" t="s">
        <v>24</v>
      </c>
      <c r="C802" s="53"/>
      <c r="D802" s="73"/>
      <c r="E802" s="55"/>
      <c r="F802" s="55"/>
      <c r="G802" s="55"/>
      <c r="H802" s="56"/>
      <c r="I802" s="57">
        <f>I801*15%</f>
        <v>50538.381168</v>
      </c>
    </row>
    <row r="803" spans="2:9" ht="25.5">
      <c r="B803" s="73" t="s">
        <v>25</v>
      </c>
      <c r="C803" s="53"/>
      <c r="D803" s="73"/>
      <c r="E803" s="55"/>
      <c r="F803" s="55"/>
      <c r="G803" s="55"/>
      <c r="H803" s="56"/>
      <c r="I803" s="58">
        <f>I801+I802</f>
        <v>387460.922288</v>
      </c>
    </row>
    <row r="804" spans="2:9">
      <c r="B804" s="59"/>
      <c r="C804" s="60"/>
      <c r="D804" s="59"/>
      <c r="E804" s="61"/>
      <c r="F804" s="61"/>
      <c r="G804" s="61"/>
      <c r="H804" s="62"/>
      <c r="I804" s="60"/>
    </row>
    <row r="805" spans="2:9">
      <c r="B805" s="64" t="s">
        <v>5</v>
      </c>
      <c r="C805" s="143" t="s">
        <v>6</v>
      </c>
      <c r="D805" s="143"/>
      <c r="E805" s="143"/>
      <c r="F805" s="64" t="s">
        <v>7</v>
      </c>
      <c r="G805" s="64" t="s">
        <v>8</v>
      </c>
      <c r="H805" s="64" t="s">
        <v>9</v>
      </c>
      <c r="I805" s="64" t="s">
        <v>10</v>
      </c>
    </row>
    <row r="806" spans="2:9">
      <c r="B806" s="65"/>
      <c r="C806" s="119" t="s">
        <v>82</v>
      </c>
      <c r="D806" s="120"/>
      <c r="E806" s="121"/>
      <c r="F806" s="73" t="s">
        <v>20</v>
      </c>
      <c r="G806" s="156">
        <v>1</v>
      </c>
      <c r="H806" s="73">
        <v>40000</v>
      </c>
      <c r="I806" s="73">
        <f>G806*H806</f>
        <v>40000</v>
      </c>
    </row>
    <row r="807" spans="2:9">
      <c r="B807" s="65"/>
      <c r="C807" s="119"/>
      <c r="D807" s="120"/>
      <c r="E807" s="121"/>
      <c r="F807" s="73"/>
      <c r="G807" s="156"/>
      <c r="H807" s="73"/>
      <c r="I807" s="73"/>
    </row>
    <row r="808" spans="2:9">
      <c r="B808" s="65"/>
      <c r="C808" s="119"/>
      <c r="D808" s="120"/>
      <c r="E808" s="121"/>
      <c r="F808" s="73"/>
      <c r="G808" s="73"/>
      <c r="H808" s="73"/>
      <c r="I808" s="73"/>
    </row>
    <row r="809" spans="2:9">
      <c r="B809" s="70"/>
      <c r="C809" s="119" t="s">
        <v>34</v>
      </c>
      <c r="D809" s="120"/>
      <c r="E809" s="121"/>
      <c r="F809" s="73"/>
      <c r="G809" s="73"/>
      <c r="H809" s="73"/>
      <c r="I809" s="73">
        <f>SUM(I806:I808)</f>
        <v>40000</v>
      </c>
    </row>
    <row r="810" spans="2:9">
      <c r="B810" s="119"/>
      <c r="C810" s="120"/>
      <c r="D810" s="120"/>
      <c r="E810" s="120"/>
      <c r="F810" s="120"/>
      <c r="G810" s="120"/>
      <c r="H810" s="120"/>
      <c r="I810" s="121"/>
    </row>
    <row r="811" spans="2:9" ht="25.5">
      <c r="B811" s="70"/>
      <c r="C811" s="140" t="s">
        <v>15</v>
      </c>
      <c r="D811" s="141"/>
      <c r="E811" s="142"/>
      <c r="F811" s="84" t="s">
        <v>16</v>
      </c>
      <c r="G811" s="84" t="s">
        <v>17</v>
      </c>
      <c r="H811" s="84" t="s">
        <v>18</v>
      </c>
      <c r="I811" s="64" t="s">
        <v>19</v>
      </c>
    </row>
    <row r="812" spans="2:9">
      <c r="B812" s="70"/>
      <c r="C812" s="125" t="s">
        <v>21</v>
      </c>
      <c r="D812" s="126"/>
      <c r="E812" s="127"/>
      <c r="F812" s="53">
        <v>450</v>
      </c>
      <c r="G812" s="53">
        <v>30</v>
      </c>
      <c r="H812" s="53">
        <f>F812*G812</f>
        <v>13500</v>
      </c>
      <c r="I812" s="53">
        <f>G816*(H812+G815)</f>
        <v>27000</v>
      </c>
    </row>
    <row r="813" spans="2:9">
      <c r="B813" s="70"/>
      <c r="C813" s="128"/>
      <c r="D813" s="129"/>
      <c r="E813" s="130"/>
      <c r="F813" s="53"/>
      <c r="G813" s="53"/>
      <c r="H813" s="73"/>
      <c r="I813" s="73"/>
    </row>
    <row r="814" spans="2:9">
      <c r="B814" s="70"/>
      <c r="C814" s="85"/>
      <c r="D814" s="86"/>
      <c r="E814" s="87"/>
      <c r="F814" s="73"/>
      <c r="G814" s="73"/>
      <c r="H814" s="73"/>
      <c r="I814" s="73"/>
    </row>
    <row r="815" spans="2:9">
      <c r="B815" s="131" t="s">
        <v>11</v>
      </c>
      <c r="C815" s="133" t="s">
        <v>12</v>
      </c>
      <c r="D815" s="133"/>
      <c r="E815" s="133"/>
      <c r="F815" s="56" t="s">
        <v>13</v>
      </c>
      <c r="G815" s="74">
        <v>0</v>
      </c>
      <c r="H815" s="57">
        <v>18812.36</v>
      </c>
      <c r="I815" s="53">
        <f>H815*G815</f>
        <v>0</v>
      </c>
    </row>
    <row r="816" spans="2:9">
      <c r="B816" s="132"/>
      <c r="C816" s="133" t="s">
        <v>14</v>
      </c>
      <c r="D816" s="133"/>
      <c r="E816" s="133"/>
      <c r="F816" s="56" t="s">
        <v>13</v>
      </c>
      <c r="G816" s="75">
        <v>2</v>
      </c>
      <c r="H816" s="57">
        <v>18812.36</v>
      </c>
      <c r="I816" s="53">
        <f>G816*H816</f>
        <v>37624.720000000001</v>
      </c>
    </row>
    <row r="817" spans="2:9">
      <c r="B817" s="116" t="s">
        <v>34</v>
      </c>
      <c r="C817" s="117"/>
      <c r="D817" s="117"/>
      <c r="E817" s="118"/>
      <c r="F817" s="76"/>
      <c r="G817" s="76"/>
      <c r="H817" s="76"/>
      <c r="I817" s="77">
        <f>SUM(I816)</f>
        <v>37624.720000000001</v>
      </c>
    </row>
    <row r="819" spans="2:9">
      <c r="B819" s="134" t="s">
        <v>26</v>
      </c>
      <c r="C819" s="134"/>
      <c r="D819" s="135" t="s">
        <v>84</v>
      </c>
      <c r="E819" s="135"/>
      <c r="F819" s="135"/>
      <c r="G819" s="135"/>
      <c r="H819" s="135"/>
      <c r="I819" s="135"/>
    </row>
    <row r="820" spans="2:9" ht="51">
      <c r="B820" s="51" t="s">
        <v>0</v>
      </c>
      <c r="C820" s="51" t="s">
        <v>1</v>
      </c>
      <c r="D820" s="51" t="s">
        <v>79</v>
      </c>
      <c r="E820" s="51" t="s">
        <v>35</v>
      </c>
      <c r="F820" s="51" t="s">
        <v>39</v>
      </c>
      <c r="G820" s="51" t="s">
        <v>2</v>
      </c>
      <c r="H820" s="51" t="s">
        <v>3</v>
      </c>
      <c r="I820" s="51" t="s">
        <v>4</v>
      </c>
    </row>
    <row r="821" spans="2:9">
      <c r="B821" s="52">
        <v>1</v>
      </c>
      <c r="C821" s="52">
        <v>2</v>
      </c>
      <c r="D821" s="52">
        <v>3</v>
      </c>
      <c r="E821" s="52">
        <v>4</v>
      </c>
      <c r="F821" s="52">
        <v>5</v>
      </c>
      <c r="G821" s="52">
        <v>6</v>
      </c>
      <c r="H821" s="52">
        <v>7</v>
      </c>
      <c r="I821" s="52">
        <v>8</v>
      </c>
    </row>
    <row r="822" spans="2:9">
      <c r="B822" s="53">
        <f>I834+I831</f>
        <v>60500</v>
      </c>
      <c r="C822" s="53">
        <f>I839</f>
        <v>56437.08</v>
      </c>
      <c r="D822" s="53">
        <f>C822*112%</f>
        <v>63209.529600000009</v>
      </c>
      <c r="E822" s="53">
        <f>C822*169%</f>
        <v>95378.665200000003</v>
      </c>
      <c r="F822" s="53">
        <f>C822*355%</f>
        <v>200351.63399999999</v>
      </c>
      <c r="G822" s="53">
        <f>B822+D822+E822+F822</f>
        <v>419439.82880000002</v>
      </c>
      <c r="H822" s="53">
        <f>G822*10%</f>
        <v>41943.982880000003</v>
      </c>
      <c r="I822" s="53">
        <f>H822+G822</f>
        <v>461383.81168000004</v>
      </c>
    </row>
    <row r="823" spans="2:9">
      <c r="B823" s="73" t="s">
        <v>23</v>
      </c>
      <c r="C823" s="53"/>
      <c r="D823" s="73"/>
      <c r="E823" s="55"/>
      <c r="F823" s="55"/>
      <c r="G823" s="55"/>
      <c r="H823" s="56">
        <v>1</v>
      </c>
      <c r="I823" s="57">
        <f>I822</f>
        <v>461383.81168000004</v>
      </c>
    </row>
    <row r="824" spans="2:9">
      <c r="B824" s="73" t="s">
        <v>24</v>
      </c>
      <c r="C824" s="53"/>
      <c r="D824" s="73"/>
      <c r="E824" s="55"/>
      <c r="F824" s="55"/>
      <c r="G824" s="55"/>
      <c r="H824" s="56"/>
      <c r="I824" s="57">
        <f>I823*15%</f>
        <v>69207.571752000003</v>
      </c>
    </row>
    <row r="825" spans="2:9" ht="25.5">
      <c r="B825" s="73" t="s">
        <v>25</v>
      </c>
      <c r="C825" s="53"/>
      <c r="D825" s="73"/>
      <c r="E825" s="55"/>
      <c r="F825" s="55"/>
      <c r="G825" s="55"/>
      <c r="H825" s="56"/>
      <c r="I825" s="58">
        <f>I823+I824</f>
        <v>530591.38343200006</v>
      </c>
    </row>
    <row r="826" spans="2:9">
      <c r="B826" s="59"/>
      <c r="C826" s="60"/>
      <c r="D826" s="59"/>
      <c r="E826" s="61"/>
      <c r="F826" s="61"/>
      <c r="G826" s="61"/>
      <c r="H826" s="62"/>
      <c r="I826" s="60"/>
    </row>
    <row r="827" spans="2:9">
      <c r="B827" s="64" t="s">
        <v>5</v>
      </c>
      <c r="C827" s="143" t="s">
        <v>6</v>
      </c>
      <c r="D827" s="143"/>
      <c r="E827" s="143"/>
      <c r="F827" s="64" t="s">
        <v>7</v>
      </c>
      <c r="G827" s="64" t="s">
        <v>8</v>
      </c>
      <c r="H827" s="64" t="s">
        <v>9</v>
      </c>
      <c r="I827" s="64" t="s">
        <v>10</v>
      </c>
    </row>
    <row r="828" spans="2:9">
      <c r="B828" s="65"/>
      <c r="C828" s="119" t="s">
        <v>82</v>
      </c>
      <c r="D828" s="120"/>
      <c r="E828" s="121"/>
      <c r="F828" s="73" t="s">
        <v>20</v>
      </c>
      <c r="G828" s="156">
        <v>0.5</v>
      </c>
      <c r="H828" s="73">
        <v>40000</v>
      </c>
      <c r="I828" s="73">
        <f>G828*H828</f>
        <v>20000</v>
      </c>
    </row>
    <row r="829" spans="2:9">
      <c r="B829" s="65"/>
      <c r="C829" s="119"/>
      <c r="D829" s="120"/>
      <c r="E829" s="121"/>
      <c r="F829" s="73"/>
      <c r="G829" s="156"/>
      <c r="H829" s="73"/>
      <c r="I829" s="73"/>
    </row>
    <row r="830" spans="2:9">
      <c r="B830" s="65"/>
      <c r="C830" s="119"/>
      <c r="D830" s="120"/>
      <c r="E830" s="121"/>
      <c r="F830" s="73"/>
      <c r="G830" s="73"/>
      <c r="H830" s="73"/>
      <c r="I830" s="73"/>
    </row>
    <row r="831" spans="2:9">
      <c r="B831" s="70"/>
      <c r="C831" s="119" t="s">
        <v>34</v>
      </c>
      <c r="D831" s="120"/>
      <c r="E831" s="121"/>
      <c r="F831" s="73"/>
      <c r="G831" s="73"/>
      <c r="H831" s="73"/>
      <c r="I831" s="73">
        <f>SUM(I828:I830)</f>
        <v>20000</v>
      </c>
    </row>
    <row r="832" spans="2:9">
      <c r="B832" s="119"/>
      <c r="C832" s="120"/>
      <c r="D832" s="120"/>
      <c r="E832" s="120"/>
      <c r="F832" s="120"/>
      <c r="G832" s="120"/>
      <c r="H832" s="120"/>
      <c r="I832" s="121"/>
    </row>
    <row r="833" spans="2:9" ht="25.5">
      <c r="B833" s="70"/>
      <c r="C833" s="140" t="s">
        <v>15</v>
      </c>
      <c r="D833" s="141"/>
      <c r="E833" s="142"/>
      <c r="F833" s="84" t="s">
        <v>16</v>
      </c>
      <c r="G833" s="84" t="s">
        <v>17</v>
      </c>
      <c r="H833" s="84" t="s">
        <v>18</v>
      </c>
      <c r="I833" s="64" t="s">
        <v>19</v>
      </c>
    </row>
    <row r="834" spans="2:9">
      <c r="B834" s="70"/>
      <c r="C834" s="125" t="s">
        <v>21</v>
      </c>
      <c r="D834" s="126"/>
      <c r="E834" s="127"/>
      <c r="F834" s="53">
        <v>450</v>
      </c>
      <c r="G834" s="53">
        <v>30</v>
      </c>
      <c r="H834" s="53">
        <f>F834*G834</f>
        <v>13500</v>
      </c>
      <c r="I834" s="53">
        <f>G838*(H834+G837)</f>
        <v>40500</v>
      </c>
    </row>
    <row r="835" spans="2:9">
      <c r="B835" s="70"/>
      <c r="C835" s="128"/>
      <c r="D835" s="129"/>
      <c r="E835" s="130"/>
      <c r="F835" s="53"/>
      <c r="G835" s="53"/>
      <c r="H835" s="73"/>
      <c r="I835" s="73"/>
    </row>
    <row r="836" spans="2:9">
      <c r="B836" s="70"/>
      <c r="C836" s="85"/>
      <c r="D836" s="86"/>
      <c r="E836" s="87"/>
      <c r="F836" s="73"/>
      <c r="G836" s="73"/>
      <c r="H836" s="73"/>
      <c r="I836" s="73"/>
    </row>
    <row r="837" spans="2:9">
      <c r="B837" s="131" t="s">
        <v>11</v>
      </c>
      <c r="C837" s="133" t="s">
        <v>12</v>
      </c>
      <c r="D837" s="133"/>
      <c r="E837" s="133"/>
      <c r="F837" s="56" t="s">
        <v>13</v>
      </c>
      <c r="G837" s="74">
        <v>0</v>
      </c>
      <c r="H837" s="57">
        <v>18812.36</v>
      </c>
      <c r="I837" s="53">
        <f>H837*G837</f>
        <v>0</v>
      </c>
    </row>
    <row r="838" spans="2:9">
      <c r="B838" s="132"/>
      <c r="C838" s="133" t="s">
        <v>14</v>
      </c>
      <c r="D838" s="133"/>
      <c r="E838" s="133"/>
      <c r="F838" s="56" t="s">
        <v>13</v>
      </c>
      <c r="G838" s="75">
        <v>3</v>
      </c>
      <c r="H838" s="57">
        <v>18812.36</v>
      </c>
      <c r="I838" s="53">
        <f>G838*H838</f>
        <v>56437.08</v>
      </c>
    </row>
    <row r="839" spans="2:9">
      <c r="B839" s="116" t="s">
        <v>34</v>
      </c>
      <c r="C839" s="117"/>
      <c r="D839" s="117"/>
      <c r="E839" s="118"/>
      <c r="F839" s="76"/>
      <c r="G839" s="76"/>
      <c r="H839" s="76"/>
      <c r="I839" s="77">
        <f>SUM(I838)</f>
        <v>56437.08</v>
      </c>
    </row>
    <row r="841" spans="2:9">
      <c r="B841" s="134" t="s">
        <v>26</v>
      </c>
      <c r="C841" s="134"/>
      <c r="D841" s="135" t="s">
        <v>85</v>
      </c>
      <c r="E841" s="135"/>
      <c r="F841" s="135"/>
      <c r="G841" s="135"/>
      <c r="H841" s="135"/>
      <c r="I841" s="135"/>
    </row>
    <row r="842" spans="2:9" ht="51">
      <c r="B842" s="51" t="s">
        <v>0</v>
      </c>
      <c r="C842" s="51" t="s">
        <v>1</v>
      </c>
      <c r="D842" s="51" t="s">
        <v>79</v>
      </c>
      <c r="E842" s="51" t="s">
        <v>35</v>
      </c>
      <c r="F842" s="51" t="s">
        <v>39</v>
      </c>
      <c r="G842" s="51" t="s">
        <v>2</v>
      </c>
      <c r="H842" s="51" t="s">
        <v>3</v>
      </c>
      <c r="I842" s="51" t="s">
        <v>4</v>
      </c>
    </row>
    <row r="843" spans="2:9">
      <c r="B843" s="52">
        <v>1</v>
      </c>
      <c r="C843" s="52">
        <v>2</v>
      </c>
      <c r="D843" s="52">
        <v>3</v>
      </c>
      <c r="E843" s="52">
        <v>4</v>
      </c>
      <c r="F843" s="52">
        <v>5</v>
      </c>
      <c r="G843" s="52">
        <v>6</v>
      </c>
      <c r="H843" s="52">
        <v>7</v>
      </c>
      <c r="I843" s="52">
        <v>8</v>
      </c>
    </row>
    <row r="844" spans="2:9">
      <c r="B844" s="53">
        <f>I856+I853</f>
        <v>20250</v>
      </c>
      <c r="C844" s="53">
        <f>I861</f>
        <v>28218.54</v>
      </c>
      <c r="D844" s="53">
        <f>C844*112%</f>
        <v>31604.764800000004</v>
      </c>
      <c r="E844" s="53">
        <f>C844*169%</f>
        <v>47689.332600000002</v>
      </c>
      <c r="F844" s="53">
        <f>C844*355%</f>
        <v>100175.817</v>
      </c>
      <c r="G844" s="53">
        <f>B844+D844+E844+F844</f>
        <v>199719.91440000001</v>
      </c>
      <c r="H844" s="53">
        <f>G844*10%</f>
        <v>19971.991440000002</v>
      </c>
      <c r="I844" s="53">
        <f>H844+G844</f>
        <v>219691.90584000002</v>
      </c>
    </row>
    <row r="845" spans="2:9">
      <c r="B845" s="73" t="s">
        <v>23</v>
      </c>
      <c r="C845" s="53"/>
      <c r="D845" s="73"/>
      <c r="E845" s="55"/>
      <c r="F845" s="55"/>
      <c r="G845" s="55"/>
      <c r="H845" s="56">
        <v>1</v>
      </c>
      <c r="I845" s="57">
        <f>I844</f>
        <v>219691.90584000002</v>
      </c>
    </row>
    <row r="846" spans="2:9">
      <c r="B846" s="73" t="s">
        <v>24</v>
      </c>
      <c r="C846" s="53"/>
      <c r="D846" s="73"/>
      <c r="E846" s="55"/>
      <c r="F846" s="55"/>
      <c r="G846" s="55"/>
      <c r="H846" s="56"/>
      <c r="I846" s="57">
        <f>I845*15%</f>
        <v>32953.785876000002</v>
      </c>
    </row>
    <row r="847" spans="2:9" ht="25.5">
      <c r="B847" s="73" t="s">
        <v>25</v>
      </c>
      <c r="C847" s="53"/>
      <c r="D847" s="73"/>
      <c r="E847" s="55"/>
      <c r="F847" s="55"/>
      <c r="G847" s="55"/>
      <c r="H847" s="56"/>
      <c r="I847" s="58">
        <f>I845+I846</f>
        <v>252645.69171600003</v>
      </c>
    </row>
    <row r="848" spans="2:9">
      <c r="B848" s="59"/>
      <c r="C848" s="60"/>
      <c r="D848" s="59"/>
      <c r="E848" s="61"/>
      <c r="F848" s="61"/>
      <c r="G848" s="61"/>
      <c r="H848" s="62"/>
      <c r="I848" s="60"/>
    </row>
    <row r="849" spans="2:9">
      <c r="B849" s="64" t="s">
        <v>5</v>
      </c>
      <c r="C849" s="143" t="s">
        <v>6</v>
      </c>
      <c r="D849" s="143"/>
      <c r="E849" s="143"/>
      <c r="F849" s="64" t="s">
        <v>7</v>
      </c>
      <c r="G849" s="64" t="s">
        <v>8</v>
      </c>
      <c r="H849" s="64" t="s">
        <v>9</v>
      </c>
      <c r="I849" s="64" t="s">
        <v>10</v>
      </c>
    </row>
    <row r="850" spans="2:9">
      <c r="B850" s="65"/>
      <c r="C850" s="119"/>
      <c r="D850" s="120"/>
      <c r="E850" s="121"/>
      <c r="F850" s="73"/>
      <c r="G850" s="156"/>
      <c r="H850" s="73"/>
      <c r="I850" s="73"/>
    </row>
    <row r="851" spans="2:9">
      <c r="B851" s="65"/>
      <c r="C851" s="119"/>
      <c r="D851" s="120"/>
      <c r="E851" s="121"/>
      <c r="F851" s="73"/>
      <c r="G851" s="156"/>
      <c r="H851" s="73"/>
      <c r="I851" s="73"/>
    </row>
    <row r="852" spans="2:9">
      <c r="B852" s="65"/>
      <c r="C852" s="119"/>
      <c r="D852" s="120"/>
      <c r="E852" s="121"/>
      <c r="F852" s="73"/>
      <c r="G852" s="73"/>
      <c r="H852" s="73"/>
      <c r="I852" s="73"/>
    </row>
    <row r="853" spans="2:9">
      <c r="B853" s="70"/>
      <c r="C853" s="119" t="s">
        <v>34</v>
      </c>
      <c r="D853" s="120"/>
      <c r="E853" s="121"/>
      <c r="F853" s="73"/>
      <c r="G853" s="73"/>
      <c r="H853" s="73"/>
      <c r="I853" s="73">
        <f>SUM(I850:I852)</f>
        <v>0</v>
      </c>
    </row>
    <row r="854" spans="2:9">
      <c r="B854" s="119"/>
      <c r="C854" s="120"/>
      <c r="D854" s="120"/>
      <c r="E854" s="120"/>
      <c r="F854" s="120"/>
      <c r="G854" s="120"/>
      <c r="H854" s="120"/>
      <c r="I854" s="121"/>
    </row>
    <row r="855" spans="2:9" ht="25.5">
      <c r="B855" s="70"/>
      <c r="C855" s="140" t="s">
        <v>15</v>
      </c>
      <c r="D855" s="141"/>
      <c r="E855" s="142"/>
      <c r="F855" s="84" t="s">
        <v>16</v>
      </c>
      <c r="G855" s="84" t="s">
        <v>17</v>
      </c>
      <c r="H855" s="84" t="s">
        <v>18</v>
      </c>
      <c r="I855" s="64" t="s">
        <v>19</v>
      </c>
    </row>
    <row r="856" spans="2:9">
      <c r="B856" s="70"/>
      <c r="C856" s="125" t="s">
        <v>21</v>
      </c>
      <c r="D856" s="126"/>
      <c r="E856" s="127"/>
      <c r="F856" s="53">
        <v>450</v>
      </c>
      <c r="G856" s="53">
        <v>30</v>
      </c>
      <c r="H856" s="53">
        <f>F856*G856</f>
        <v>13500</v>
      </c>
      <c r="I856" s="53">
        <f>G860*(H856+G859)</f>
        <v>20250</v>
      </c>
    </row>
    <row r="857" spans="2:9">
      <c r="B857" s="70"/>
      <c r="C857" s="128"/>
      <c r="D857" s="129"/>
      <c r="E857" s="130"/>
      <c r="F857" s="53"/>
      <c r="G857" s="53"/>
      <c r="H857" s="73"/>
      <c r="I857" s="73"/>
    </row>
    <row r="858" spans="2:9">
      <c r="B858" s="70"/>
      <c r="C858" s="85"/>
      <c r="D858" s="86"/>
      <c r="E858" s="87"/>
      <c r="F858" s="73"/>
      <c r="G858" s="73"/>
      <c r="H858" s="73"/>
      <c r="I858" s="73"/>
    </row>
    <row r="859" spans="2:9">
      <c r="B859" s="131" t="s">
        <v>11</v>
      </c>
      <c r="C859" s="133" t="s">
        <v>12</v>
      </c>
      <c r="D859" s="133"/>
      <c r="E859" s="133"/>
      <c r="F859" s="56" t="s">
        <v>13</v>
      </c>
      <c r="G859" s="74">
        <v>0</v>
      </c>
      <c r="H859" s="57">
        <v>18812.36</v>
      </c>
      <c r="I859" s="53">
        <f>H859*G859</f>
        <v>0</v>
      </c>
    </row>
    <row r="860" spans="2:9">
      <c r="B860" s="132"/>
      <c r="C860" s="133" t="s">
        <v>14</v>
      </c>
      <c r="D860" s="133"/>
      <c r="E860" s="133"/>
      <c r="F860" s="56" t="s">
        <v>13</v>
      </c>
      <c r="G860" s="75">
        <v>1.5</v>
      </c>
      <c r="H860" s="57">
        <v>18812.36</v>
      </c>
      <c r="I860" s="53">
        <f>G860*H860</f>
        <v>28218.54</v>
      </c>
    </row>
    <row r="861" spans="2:9">
      <c r="B861" s="116" t="s">
        <v>34</v>
      </c>
      <c r="C861" s="117"/>
      <c r="D861" s="117"/>
      <c r="E861" s="118"/>
      <c r="F861" s="76"/>
      <c r="G861" s="76"/>
      <c r="H861" s="76"/>
      <c r="I861" s="77">
        <f>SUM(I860)</f>
        <v>28218.54</v>
      </c>
    </row>
    <row r="863" spans="2:9">
      <c r="B863" s="134" t="s">
        <v>26</v>
      </c>
      <c r="C863" s="134"/>
      <c r="D863" s="135" t="s">
        <v>86</v>
      </c>
      <c r="E863" s="135"/>
      <c r="F863" s="135"/>
      <c r="G863" s="135"/>
      <c r="H863" s="135"/>
      <c r="I863" s="135"/>
    </row>
    <row r="864" spans="2:9" ht="51">
      <c r="B864" s="51" t="s">
        <v>0</v>
      </c>
      <c r="C864" s="51" t="s">
        <v>1</v>
      </c>
      <c r="D864" s="51" t="s">
        <v>79</v>
      </c>
      <c r="E864" s="51" t="s">
        <v>35</v>
      </c>
      <c r="F864" s="51" t="s">
        <v>39</v>
      </c>
      <c r="G864" s="51" t="s">
        <v>2</v>
      </c>
      <c r="H864" s="51" t="s">
        <v>3</v>
      </c>
      <c r="I864" s="51" t="s">
        <v>4</v>
      </c>
    </row>
    <row r="865" spans="2:9">
      <c r="B865" s="52">
        <v>1</v>
      </c>
      <c r="C865" s="52">
        <v>2</v>
      </c>
      <c r="D865" s="52">
        <v>3</v>
      </c>
      <c r="E865" s="52">
        <v>4</v>
      </c>
      <c r="F865" s="52">
        <v>5</v>
      </c>
      <c r="G865" s="52">
        <v>6</v>
      </c>
      <c r="H865" s="52">
        <v>7</v>
      </c>
      <c r="I865" s="52">
        <v>8</v>
      </c>
    </row>
    <row r="866" spans="2:9">
      <c r="B866" s="53">
        <f>I878+I875</f>
        <v>363500</v>
      </c>
      <c r="C866" s="53">
        <f>I883</f>
        <v>131686.52000000002</v>
      </c>
      <c r="D866" s="53">
        <f>C866*112%</f>
        <v>147488.90240000002</v>
      </c>
      <c r="E866" s="53">
        <f>C866*169%</f>
        <v>222550.21880000003</v>
      </c>
      <c r="F866" s="53">
        <f>C866*355%</f>
        <v>467487.14600000007</v>
      </c>
      <c r="G866" s="53">
        <f>B866+D866+E866+F866</f>
        <v>1201026.2672000001</v>
      </c>
      <c r="H866" s="53">
        <f>G866*10%</f>
        <v>120102.62672000001</v>
      </c>
      <c r="I866" s="53">
        <f>H866+G866</f>
        <v>1321128.8939200002</v>
      </c>
    </row>
    <row r="867" spans="2:9">
      <c r="B867" s="73" t="s">
        <v>23</v>
      </c>
      <c r="C867" s="53"/>
      <c r="D867" s="73"/>
      <c r="E867" s="55"/>
      <c r="F867" s="55"/>
      <c r="G867" s="55"/>
      <c r="H867" s="56">
        <v>1</v>
      </c>
      <c r="I867" s="57">
        <f>I866</f>
        <v>1321128.8939200002</v>
      </c>
    </row>
    <row r="868" spans="2:9">
      <c r="B868" s="73" t="s">
        <v>24</v>
      </c>
      <c r="C868" s="53"/>
      <c r="D868" s="73"/>
      <c r="E868" s="55"/>
      <c r="F868" s="55"/>
      <c r="G868" s="55"/>
      <c r="H868" s="56"/>
      <c r="I868" s="57">
        <f>I867*15%</f>
        <v>198169.33408800003</v>
      </c>
    </row>
    <row r="869" spans="2:9" ht="25.5">
      <c r="B869" s="73" t="s">
        <v>25</v>
      </c>
      <c r="C869" s="53"/>
      <c r="D869" s="73"/>
      <c r="E869" s="55"/>
      <c r="F869" s="55"/>
      <c r="G869" s="55"/>
      <c r="H869" s="56"/>
      <c r="I869" s="58">
        <f>I867+I868</f>
        <v>1519298.2280080002</v>
      </c>
    </row>
    <row r="870" spans="2:9">
      <c r="B870" s="59"/>
      <c r="C870" s="60"/>
      <c r="D870" s="59"/>
      <c r="E870" s="61"/>
      <c r="F870" s="61"/>
      <c r="G870" s="61"/>
      <c r="H870" s="62"/>
      <c r="I870" s="60"/>
    </row>
    <row r="871" spans="2:9">
      <c r="B871" s="64" t="s">
        <v>5</v>
      </c>
      <c r="C871" s="143" t="s">
        <v>6</v>
      </c>
      <c r="D871" s="143"/>
      <c r="E871" s="143"/>
      <c r="F871" s="64" t="s">
        <v>7</v>
      </c>
      <c r="G871" s="64" t="s">
        <v>8</v>
      </c>
      <c r="H871" s="64" t="s">
        <v>9</v>
      </c>
      <c r="I871" s="64" t="s">
        <v>10</v>
      </c>
    </row>
    <row r="872" spans="2:9">
      <c r="B872" s="65"/>
      <c r="C872" s="119" t="s">
        <v>37</v>
      </c>
      <c r="D872" s="120"/>
      <c r="E872" s="121"/>
      <c r="F872" s="73" t="s">
        <v>20</v>
      </c>
      <c r="G872" s="156">
        <v>1</v>
      </c>
      <c r="H872" s="73">
        <v>17000</v>
      </c>
      <c r="I872" s="73">
        <f>G872*H872</f>
        <v>17000</v>
      </c>
    </row>
    <row r="873" spans="2:9">
      <c r="B873" s="65"/>
      <c r="C873" s="119"/>
      <c r="D873" s="120"/>
      <c r="E873" s="121"/>
      <c r="F873" s="73"/>
      <c r="G873" s="156"/>
      <c r="H873" s="73"/>
      <c r="I873" s="73"/>
    </row>
    <row r="874" spans="2:9">
      <c r="B874" s="65"/>
      <c r="C874" s="119"/>
      <c r="D874" s="120"/>
      <c r="E874" s="121"/>
      <c r="F874" s="73"/>
      <c r="G874" s="73"/>
      <c r="H874" s="73"/>
      <c r="I874" s="73"/>
    </row>
    <row r="875" spans="2:9">
      <c r="B875" s="70"/>
      <c r="C875" s="119" t="s">
        <v>34</v>
      </c>
      <c r="D875" s="120"/>
      <c r="E875" s="121"/>
      <c r="F875" s="73"/>
      <c r="G875" s="73"/>
      <c r="H875" s="73"/>
      <c r="I875" s="73">
        <f>SUM(I872:I874)</f>
        <v>17000</v>
      </c>
    </row>
    <row r="876" spans="2:9">
      <c r="B876" s="119"/>
      <c r="C876" s="120"/>
      <c r="D876" s="120"/>
      <c r="E876" s="120"/>
      <c r="F876" s="120"/>
      <c r="G876" s="120"/>
      <c r="H876" s="120"/>
      <c r="I876" s="121"/>
    </row>
    <row r="877" spans="2:9" ht="25.5">
      <c r="B877" s="70"/>
      <c r="C877" s="140" t="s">
        <v>15</v>
      </c>
      <c r="D877" s="141"/>
      <c r="E877" s="142"/>
      <c r="F877" s="84" t="s">
        <v>16</v>
      </c>
      <c r="G877" s="84" t="s">
        <v>17</v>
      </c>
      <c r="H877" s="84" t="s">
        <v>18</v>
      </c>
      <c r="I877" s="64" t="s">
        <v>19</v>
      </c>
    </row>
    <row r="878" spans="2:9">
      <c r="B878" s="70"/>
      <c r="C878" s="125" t="s">
        <v>21</v>
      </c>
      <c r="D878" s="126"/>
      <c r="E878" s="127"/>
      <c r="F878" s="53">
        <v>450</v>
      </c>
      <c r="G878" s="53">
        <v>110</v>
      </c>
      <c r="H878" s="53">
        <f>F878*G878</f>
        <v>49500</v>
      </c>
      <c r="I878" s="53">
        <f>G882*(H878+G881)</f>
        <v>346500</v>
      </c>
    </row>
    <row r="879" spans="2:9">
      <c r="B879" s="70"/>
      <c r="C879" s="128"/>
      <c r="D879" s="129"/>
      <c r="E879" s="130"/>
      <c r="F879" s="53"/>
      <c r="G879" s="53"/>
      <c r="H879" s="73"/>
      <c r="I879" s="73"/>
    </row>
    <row r="880" spans="2:9">
      <c r="B880" s="70"/>
      <c r="C880" s="85"/>
      <c r="D880" s="86"/>
      <c r="E880" s="87"/>
      <c r="F880" s="73"/>
      <c r="G880" s="73"/>
      <c r="H880" s="73"/>
      <c r="I880" s="73"/>
    </row>
    <row r="881" spans="2:9">
      <c r="B881" s="131" t="s">
        <v>11</v>
      </c>
      <c r="C881" s="133" t="s">
        <v>12</v>
      </c>
      <c r="D881" s="133"/>
      <c r="E881" s="133"/>
      <c r="F881" s="56" t="s">
        <v>13</v>
      </c>
      <c r="G881" s="74">
        <v>0</v>
      </c>
      <c r="H881" s="57">
        <v>18812.36</v>
      </c>
      <c r="I881" s="53">
        <f>H881*G881</f>
        <v>0</v>
      </c>
    </row>
    <row r="882" spans="2:9">
      <c r="B882" s="132"/>
      <c r="C882" s="133" t="s">
        <v>14</v>
      </c>
      <c r="D882" s="133"/>
      <c r="E882" s="133"/>
      <c r="F882" s="56" t="s">
        <v>13</v>
      </c>
      <c r="G882" s="75">
        <v>7</v>
      </c>
      <c r="H882" s="57">
        <v>18812.36</v>
      </c>
      <c r="I882" s="53">
        <f>G882*H882</f>
        <v>131686.52000000002</v>
      </c>
    </row>
    <row r="883" spans="2:9">
      <c r="B883" s="116" t="s">
        <v>34</v>
      </c>
      <c r="C883" s="117"/>
      <c r="D883" s="117"/>
      <c r="E883" s="118"/>
      <c r="F883" s="76"/>
      <c r="G883" s="76"/>
      <c r="H883" s="76"/>
      <c r="I883" s="77">
        <f>SUM(I882)</f>
        <v>131686.52000000002</v>
      </c>
    </row>
    <row r="885" spans="2:9">
      <c r="B885" s="134" t="s">
        <v>26</v>
      </c>
      <c r="C885" s="134"/>
      <c r="D885" s="135" t="s">
        <v>87</v>
      </c>
      <c r="E885" s="135"/>
      <c r="F885" s="135"/>
      <c r="G885" s="135"/>
      <c r="H885" s="135"/>
      <c r="I885" s="135"/>
    </row>
    <row r="886" spans="2:9" ht="51">
      <c r="B886" s="51" t="s">
        <v>0</v>
      </c>
      <c r="C886" s="51" t="s">
        <v>1</v>
      </c>
      <c r="D886" s="51" t="s">
        <v>79</v>
      </c>
      <c r="E886" s="51" t="s">
        <v>35</v>
      </c>
      <c r="F886" s="51" t="s">
        <v>39</v>
      </c>
      <c r="G886" s="51" t="s">
        <v>2</v>
      </c>
      <c r="H886" s="51" t="s">
        <v>3</v>
      </c>
      <c r="I886" s="51" t="s">
        <v>4</v>
      </c>
    </row>
    <row r="887" spans="2:9">
      <c r="B887" s="52">
        <v>1</v>
      </c>
      <c r="C887" s="52">
        <v>2</v>
      </c>
      <c r="D887" s="52">
        <v>3</v>
      </c>
      <c r="E887" s="52">
        <v>4</v>
      </c>
      <c r="F887" s="52">
        <v>5</v>
      </c>
      <c r="G887" s="52">
        <v>6</v>
      </c>
      <c r="H887" s="52">
        <v>7</v>
      </c>
      <c r="I887" s="52">
        <v>8</v>
      </c>
    </row>
    <row r="888" spans="2:9">
      <c r="B888" s="53">
        <f>I900+I897</f>
        <v>191500</v>
      </c>
      <c r="C888" s="53">
        <f>I905</f>
        <v>169311.24</v>
      </c>
      <c r="D888" s="53">
        <f>C888*112%</f>
        <v>189628.5888</v>
      </c>
      <c r="E888" s="53">
        <f>C888*169%</f>
        <v>286135.99559999997</v>
      </c>
      <c r="F888" s="53">
        <f>C888*355%</f>
        <v>601054.90199999989</v>
      </c>
      <c r="G888" s="53">
        <f>B888+D888+E888+F888</f>
        <v>1268319.4863999998</v>
      </c>
      <c r="H888" s="53">
        <f>G888*10%</f>
        <v>126831.94863999999</v>
      </c>
      <c r="I888" s="53">
        <f>H888+G888</f>
        <v>1395151.4350399999</v>
      </c>
    </row>
    <row r="889" spans="2:9">
      <c r="B889" s="73" t="s">
        <v>23</v>
      </c>
      <c r="C889" s="53"/>
      <c r="D889" s="73"/>
      <c r="E889" s="55"/>
      <c r="F889" s="55"/>
      <c r="G889" s="55"/>
      <c r="H889" s="56">
        <v>1</v>
      </c>
      <c r="I889" s="57">
        <f>I888</f>
        <v>1395151.4350399999</v>
      </c>
    </row>
    <row r="890" spans="2:9">
      <c r="B890" s="73" t="s">
        <v>24</v>
      </c>
      <c r="C890" s="53"/>
      <c r="D890" s="73"/>
      <c r="E890" s="55"/>
      <c r="F890" s="55"/>
      <c r="G890" s="55"/>
      <c r="H890" s="56"/>
      <c r="I890" s="57">
        <f>I889*15%</f>
        <v>209272.71525599997</v>
      </c>
    </row>
    <row r="891" spans="2:9" ht="25.5">
      <c r="B891" s="73" t="s">
        <v>25</v>
      </c>
      <c r="C891" s="53"/>
      <c r="D891" s="73"/>
      <c r="E891" s="55"/>
      <c r="F891" s="55"/>
      <c r="G891" s="55"/>
      <c r="H891" s="56"/>
      <c r="I891" s="58">
        <f>I889+I890</f>
        <v>1604424.1502959998</v>
      </c>
    </row>
    <row r="892" spans="2:9">
      <c r="B892" s="59"/>
      <c r="C892" s="60"/>
      <c r="D892" s="59"/>
      <c r="E892" s="61"/>
      <c r="F892" s="61"/>
      <c r="G892" s="61"/>
      <c r="H892" s="62"/>
      <c r="I892" s="60"/>
    </row>
    <row r="893" spans="2:9">
      <c r="B893" s="64" t="s">
        <v>5</v>
      </c>
      <c r="C893" s="143" t="s">
        <v>6</v>
      </c>
      <c r="D893" s="143"/>
      <c r="E893" s="143"/>
      <c r="F893" s="64" t="s">
        <v>7</v>
      </c>
      <c r="G893" s="64" t="s">
        <v>8</v>
      </c>
      <c r="H893" s="64" t="s">
        <v>9</v>
      </c>
      <c r="I893" s="64" t="s">
        <v>10</v>
      </c>
    </row>
    <row r="894" spans="2:9">
      <c r="B894" s="65"/>
      <c r="C894" s="119" t="s">
        <v>82</v>
      </c>
      <c r="D894" s="120"/>
      <c r="E894" s="121"/>
      <c r="F894" s="73" t="s">
        <v>20</v>
      </c>
      <c r="G894" s="156">
        <v>1.5</v>
      </c>
      <c r="H894" s="73">
        <v>40000</v>
      </c>
      <c r="I894" s="73">
        <f>G894*H894</f>
        <v>60000</v>
      </c>
    </row>
    <row r="895" spans="2:9">
      <c r="B895" s="65"/>
      <c r="C895" s="119" t="s">
        <v>75</v>
      </c>
      <c r="D895" s="120"/>
      <c r="E895" s="121"/>
      <c r="F895" s="73" t="s">
        <v>43</v>
      </c>
      <c r="G895" s="156">
        <v>1</v>
      </c>
      <c r="H895" s="73">
        <v>10000</v>
      </c>
      <c r="I895" s="73">
        <f>G895*H895</f>
        <v>10000</v>
      </c>
    </row>
    <row r="896" spans="2:9">
      <c r="B896" s="65"/>
      <c r="C896" s="119"/>
      <c r="D896" s="120"/>
      <c r="E896" s="121"/>
      <c r="F896" s="73"/>
      <c r="G896" s="73"/>
      <c r="H896" s="73"/>
      <c r="I896" s="73">
        <f>G896*H896</f>
        <v>0</v>
      </c>
    </row>
    <row r="897" spans="2:9">
      <c r="B897" s="70"/>
      <c r="C897" s="119" t="s">
        <v>34</v>
      </c>
      <c r="D897" s="120"/>
      <c r="E897" s="121"/>
      <c r="F897" s="73"/>
      <c r="G897" s="73"/>
      <c r="H897" s="73"/>
      <c r="I897" s="73">
        <f>SUM(I894:I896)</f>
        <v>70000</v>
      </c>
    </row>
    <row r="898" spans="2:9">
      <c r="B898" s="119"/>
      <c r="C898" s="120"/>
      <c r="D898" s="120"/>
      <c r="E898" s="120"/>
      <c r="F898" s="120"/>
      <c r="G898" s="120"/>
      <c r="H898" s="120"/>
      <c r="I898" s="121"/>
    </row>
    <row r="899" spans="2:9" ht="25.5">
      <c r="B899" s="70"/>
      <c r="C899" s="140" t="s">
        <v>15</v>
      </c>
      <c r="D899" s="141"/>
      <c r="E899" s="142"/>
      <c r="F899" s="84" t="s">
        <v>16</v>
      </c>
      <c r="G899" s="84" t="s">
        <v>17</v>
      </c>
      <c r="H899" s="84" t="s">
        <v>18</v>
      </c>
      <c r="I899" s="64" t="s">
        <v>19</v>
      </c>
    </row>
    <row r="900" spans="2:9">
      <c r="B900" s="70"/>
      <c r="C900" s="125" t="s">
        <v>21</v>
      </c>
      <c r="D900" s="126"/>
      <c r="E900" s="127"/>
      <c r="F900" s="53">
        <v>450</v>
      </c>
      <c r="G900" s="53">
        <v>30</v>
      </c>
      <c r="H900" s="53">
        <f>F900*G900</f>
        <v>13500</v>
      </c>
      <c r="I900" s="53">
        <f>G904*(H900+G903)</f>
        <v>121500</v>
      </c>
    </row>
    <row r="901" spans="2:9">
      <c r="B901" s="70"/>
      <c r="C901" s="128"/>
      <c r="D901" s="129"/>
      <c r="E901" s="130"/>
      <c r="F901" s="53"/>
      <c r="G901" s="53"/>
      <c r="H901" s="73"/>
      <c r="I901" s="73"/>
    </row>
    <row r="902" spans="2:9">
      <c r="B902" s="70"/>
      <c r="C902" s="85"/>
      <c r="D902" s="86"/>
      <c r="E902" s="87"/>
      <c r="F902" s="73"/>
      <c r="G902" s="73"/>
      <c r="H902" s="73"/>
      <c r="I902" s="73"/>
    </row>
    <row r="903" spans="2:9">
      <c r="B903" s="131" t="s">
        <v>11</v>
      </c>
      <c r="C903" s="133" t="s">
        <v>12</v>
      </c>
      <c r="D903" s="133"/>
      <c r="E903" s="133"/>
      <c r="F903" s="56" t="s">
        <v>13</v>
      </c>
      <c r="G903" s="74">
        <v>0</v>
      </c>
      <c r="H903" s="57">
        <v>18812.36</v>
      </c>
      <c r="I903" s="53">
        <f>H903*G903</f>
        <v>0</v>
      </c>
    </row>
    <row r="904" spans="2:9">
      <c r="B904" s="132"/>
      <c r="C904" s="133" t="s">
        <v>14</v>
      </c>
      <c r="D904" s="133"/>
      <c r="E904" s="133"/>
      <c r="F904" s="56" t="s">
        <v>13</v>
      </c>
      <c r="G904" s="75">
        <v>9</v>
      </c>
      <c r="H904" s="57">
        <v>18812.36</v>
      </c>
      <c r="I904" s="53">
        <f>G904*H904</f>
        <v>169311.24</v>
      </c>
    </row>
    <row r="905" spans="2:9">
      <c r="B905" s="116" t="s">
        <v>34</v>
      </c>
      <c r="C905" s="117"/>
      <c r="D905" s="117"/>
      <c r="E905" s="118"/>
      <c r="F905" s="76"/>
      <c r="G905" s="76"/>
      <c r="H905" s="76"/>
      <c r="I905" s="77">
        <f>SUM(I904)</f>
        <v>169311.24</v>
      </c>
    </row>
    <row r="907" spans="2:9">
      <c r="B907" s="134" t="s">
        <v>26</v>
      </c>
      <c r="C907" s="134"/>
      <c r="D907" s="135" t="s">
        <v>89</v>
      </c>
      <c r="E907" s="135"/>
      <c r="F907" s="135"/>
      <c r="G907" s="135"/>
      <c r="H907" s="135"/>
      <c r="I907" s="135"/>
    </row>
    <row r="908" spans="2:9" ht="51">
      <c r="B908" s="51" t="s">
        <v>0</v>
      </c>
      <c r="C908" s="51" t="s">
        <v>1</v>
      </c>
      <c r="D908" s="51" t="s">
        <v>79</v>
      </c>
      <c r="E908" s="51" t="s">
        <v>35</v>
      </c>
      <c r="F908" s="51" t="s">
        <v>39</v>
      </c>
      <c r="G908" s="51" t="s">
        <v>2</v>
      </c>
      <c r="H908" s="51" t="s">
        <v>3</v>
      </c>
      <c r="I908" s="51" t="s">
        <v>4</v>
      </c>
    </row>
    <row r="909" spans="2:9">
      <c r="B909" s="52">
        <v>1</v>
      </c>
      <c r="C909" s="52">
        <v>2</v>
      </c>
      <c r="D909" s="52">
        <v>3</v>
      </c>
      <c r="E909" s="52">
        <v>4</v>
      </c>
      <c r="F909" s="52">
        <v>5</v>
      </c>
      <c r="G909" s="52">
        <v>6</v>
      </c>
      <c r="H909" s="52">
        <v>7</v>
      </c>
      <c r="I909" s="52">
        <v>8</v>
      </c>
    </row>
    <row r="910" spans="2:9">
      <c r="B910" s="53">
        <f>I922+I919</f>
        <v>141600</v>
      </c>
      <c r="C910" s="53">
        <f>I927</f>
        <v>94061.8</v>
      </c>
      <c r="D910" s="53">
        <f>C910*112%</f>
        <v>105349.21600000001</v>
      </c>
      <c r="E910" s="53">
        <f>C910*169%</f>
        <v>158964.44200000001</v>
      </c>
      <c r="F910" s="53">
        <f>C910*355%</f>
        <v>333919.39</v>
      </c>
      <c r="G910" s="53">
        <f>B910+D910+E910+F910</f>
        <v>739833.04800000007</v>
      </c>
      <c r="H910" s="53">
        <f>G910*10%</f>
        <v>73983.304800000013</v>
      </c>
      <c r="I910" s="53">
        <f>H910+G910</f>
        <v>813816.35280000011</v>
      </c>
    </row>
    <row r="911" spans="2:9">
      <c r="B911" s="73" t="s">
        <v>23</v>
      </c>
      <c r="C911" s="53"/>
      <c r="D911" s="73"/>
      <c r="E911" s="55"/>
      <c r="F911" s="55"/>
      <c r="G911" s="55"/>
      <c r="H911" s="56">
        <v>1</v>
      </c>
      <c r="I911" s="57">
        <f>I910</f>
        <v>813816.35280000011</v>
      </c>
    </row>
    <row r="912" spans="2:9">
      <c r="B912" s="73" t="s">
        <v>24</v>
      </c>
      <c r="C912" s="53"/>
      <c r="D912" s="73"/>
      <c r="E912" s="55"/>
      <c r="F912" s="55"/>
      <c r="G912" s="55"/>
      <c r="H912" s="56"/>
      <c r="I912" s="57">
        <f>I911*15%</f>
        <v>122072.45292000001</v>
      </c>
    </row>
    <row r="913" spans="2:9" ht="25.5">
      <c r="B913" s="73" t="s">
        <v>25</v>
      </c>
      <c r="C913" s="53"/>
      <c r="D913" s="73"/>
      <c r="E913" s="55"/>
      <c r="F913" s="55"/>
      <c r="G913" s="55"/>
      <c r="H913" s="56"/>
      <c r="I913" s="58">
        <f>I911+I912</f>
        <v>935888.80572000006</v>
      </c>
    </row>
    <row r="914" spans="2:9">
      <c r="B914" s="59"/>
      <c r="C914" s="60"/>
      <c r="D914" s="59"/>
      <c r="E914" s="61"/>
      <c r="F914" s="61"/>
      <c r="G914" s="61"/>
      <c r="H914" s="62"/>
      <c r="I914" s="60"/>
    </row>
    <row r="915" spans="2:9">
      <c r="B915" s="64" t="s">
        <v>5</v>
      </c>
      <c r="C915" s="143" t="s">
        <v>6</v>
      </c>
      <c r="D915" s="143"/>
      <c r="E915" s="143"/>
      <c r="F915" s="64" t="s">
        <v>7</v>
      </c>
      <c r="G915" s="64" t="s">
        <v>8</v>
      </c>
      <c r="H915" s="64" t="s">
        <v>9</v>
      </c>
      <c r="I915" s="64" t="s">
        <v>10</v>
      </c>
    </row>
    <row r="916" spans="2:9">
      <c r="B916" s="65"/>
      <c r="C916" s="119" t="s">
        <v>37</v>
      </c>
      <c r="D916" s="120"/>
      <c r="E916" s="121"/>
      <c r="F916" s="73" t="s">
        <v>20</v>
      </c>
      <c r="G916" s="156">
        <v>3</v>
      </c>
      <c r="H916" s="73">
        <v>17000</v>
      </c>
      <c r="I916" s="73">
        <f>G916*H916</f>
        <v>51000</v>
      </c>
    </row>
    <row r="917" spans="2:9">
      <c r="B917" s="65"/>
      <c r="C917" s="119" t="s">
        <v>88</v>
      </c>
      <c r="D917" s="120"/>
      <c r="E917" s="121"/>
      <c r="F917" s="73" t="s">
        <v>20</v>
      </c>
      <c r="G917" s="156">
        <v>1.54</v>
      </c>
      <c r="H917" s="73">
        <v>15000</v>
      </c>
      <c r="I917" s="73">
        <f>G917*H917</f>
        <v>23100</v>
      </c>
    </row>
    <row r="918" spans="2:9">
      <c r="B918" s="65"/>
      <c r="C918" s="119"/>
      <c r="D918" s="120"/>
      <c r="E918" s="121"/>
      <c r="F918" s="73"/>
      <c r="G918" s="73"/>
      <c r="H918" s="73"/>
      <c r="I918" s="73"/>
    </row>
    <row r="919" spans="2:9">
      <c r="B919" s="70"/>
      <c r="C919" s="119" t="s">
        <v>34</v>
      </c>
      <c r="D919" s="120"/>
      <c r="E919" s="121"/>
      <c r="F919" s="73"/>
      <c r="G919" s="73"/>
      <c r="H919" s="73"/>
      <c r="I919" s="73">
        <f>SUM(I916:I918)</f>
        <v>74100</v>
      </c>
    </row>
    <row r="920" spans="2:9">
      <c r="B920" s="119"/>
      <c r="C920" s="120"/>
      <c r="D920" s="120"/>
      <c r="E920" s="120"/>
      <c r="F920" s="120"/>
      <c r="G920" s="120"/>
      <c r="H920" s="120"/>
      <c r="I920" s="121"/>
    </row>
    <row r="921" spans="2:9" ht="25.5">
      <c r="B921" s="70"/>
      <c r="C921" s="140" t="s">
        <v>15</v>
      </c>
      <c r="D921" s="141"/>
      <c r="E921" s="142"/>
      <c r="F921" s="84" t="s">
        <v>16</v>
      </c>
      <c r="G921" s="84" t="s">
        <v>17</v>
      </c>
      <c r="H921" s="84" t="s">
        <v>18</v>
      </c>
      <c r="I921" s="64" t="s">
        <v>19</v>
      </c>
    </row>
    <row r="922" spans="2:9">
      <c r="B922" s="70"/>
      <c r="C922" s="125" t="s">
        <v>21</v>
      </c>
      <c r="D922" s="126"/>
      <c r="E922" s="127"/>
      <c r="F922" s="53">
        <v>450</v>
      </c>
      <c r="G922" s="53">
        <v>30</v>
      </c>
      <c r="H922" s="53">
        <f>F922*G922</f>
        <v>13500</v>
      </c>
      <c r="I922" s="53">
        <f>G926*(H922+G925)</f>
        <v>67500</v>
      </c>
    </row>
    <row r="923" spans="2:9">
      <c r="B923" s="70"/>
      <c r="C923" s="128"/>
      <c r="D923" s="129"/>
      <c r="E923" s="130"/>
      <c r="F923" s="53"/>
      <c r="G923" s="53"/>
      <c r="H923" s="73"/>
      <c r="I923" s="73"/>
    </row>
    <row r="924" spans="2:9">
      <c r="B924" s="70"/>
      <c r="C924" s="85"/>
      <c r="D924" s="86"/>
      <c r="E924" s="87"/>
      <c r="F924" s="73"/>
      <c r="G924" s="73"/>
      <c r="H924" s="73"/>
      <c r="I924" s="73"/>
    </row>
    <row r="925" spans="2:9">
      <c r="B925" s="131" t="s">
        <v>11</v>
      </c>
      <c r="C925" s="133" t="s">
        <v>12</v>
      </c>
      <c r="D925" s="133"/>
      <c r="E925" s="133"/>
      <c r="F925" s="56" t="s">
        <v>13</v>
      </c>
      <c r="G925" s="74">
        <v>0</v>
      </c>
      <c r="H925" s="57">
        <v>18812.36</v>
      </c>
      <c r="I925" s="53">
        <f>H925*G925</f>
        <v>0</v>
      </c>
    </row>
    <row r="926" spans="2:9">
      <c r="B926" s="132"/>
      <c r="C926" s="133" t="s">
        <v>14</v>
      </c>
      <c r="D926" s="133"/>
      <c r="E926" s="133"/>
      <c r="F926" s="56" t="s">
        <v>13</v>
      </c>
      <c r="G926" s="75">
        <v>5</v>
      </c>
      <c r="H926" s="57">
        <v>18812.36</v>
      </c>
      <c r="I926" s="53">
        <f>G926*H926</f>
        <v>94061.8</v>
      </c>
    </row>
    <row r="927" spans="2:9">
      <c r="B927" s="116" t="s">
        <v>34</v>
      </c>
      <c r="C927" s="117"/>
      <c r="D927" s="117"/>
      <c r="E927" s="118"/>
      <c r="F927" s="76"/>
      <c r="G927" s="76"/>
      <c r="H927" s="76"/>
      <c r="I927" s="77">
        <f>SUM(I926)</f>
        <v>94061.8</v>
      </c>
    </row>
    <row r="929" spans="2:9">
      <c r="B929" s="134" t="s">
        <v>26</v>
      </c>
      <c r="C929" s="134"/>
      <c r="D929" s="135" t="s">
        <v>90</v>
      </c>
      <c r="E929" s="135"/>
      <c r="F929" s="135"/>
      <c r="G929" s="135"/>
      <c r="H929" s="135"/>
      <c r="I929" s="135"/>
    </row>
    <row r="930" spans="2:9" ht="51">
      <c r="B930" s="51" t="s">
        <v>0</v>
      </c>
      <c r="C930" s="51" t="s">
        <v>1</v>
      </c>
      <c r="D930" s="51" t="s">
        <v>79</v>
      </c>
      <c r="E930" s="51" t="s">
        <v>35</v>
      </c>
      <c r="F930" s="51" t="s">
        <v>39</v>
      </c>
      <c r="G930" s="51" t="s">
        <v>2</v>
      </c>
      <c r="H930" s="51" t="s">
        <v>3</v>
      </c>
      <c r="I930" s="51" t="s">
        <v>4</v>
      </c>
    </row>
    <row r="931" spans="2:9">
      <c r="B931" s="52">
        <v>1</v>
      </c>
      <c r="C931" s="52">
        <v>2</v>
      </c>
      <c r="D931" s="52">
        <v>3</v>
      </c>
      <c r="E931" s="52">
        <v>4</v>
      </c>
      <c r="F931" s="52">
        <v>5</v>
      </c>
      <c r="G931" s="52">
        <v>6</v>
      </c>
      <c r="H931" s="52">
        <v>7</v>
      </c>
      <c r="I931" s="52">
        <v>8</v>
      </c>
    </row>
    <row r="932" spans="2:9">
      <c r="B932" s="53">
        <f>I944+I941</f>
        <v>95500</v>
      </c>
      <c r="C932" s="53">
        <f>I949</f>
        <v>94061.8</v>
      </c>
      <c r="D932" s="53">
        <f>C932*112%</f>
        <v>105349.21600000001</v>
      </c>
      <c r="E932" s="53">
        <f>C932*169%</f>
        <v>158964.44200000001</v>
      </c>
      <c r="F932" s="53">
        <f>C932*355%</f>
        <v>333919.39</v>
      </c>
      <c r="G932" s="53">
        <f>B932+D932+E932+F932</f>
        <v>693733.04800000007</v>
      </c>
      <c r="H932" s="53">
        <f>G932*10%</f>
        <v>69373.304800000013</v>
      </c>
      <c r="I932" s="53">
        <f>H932+G932</f>
        <v>763106.35280000011</v>
      </c>
    </row>
    <row r="933" spans="2:9">
      <c r="B933" s="73" t="s">
        <v>23</v>
      </c>
      <c r="C933" s="53"/>
      <c r="D933" s="73"/>
      <c r="E933" s="55"/>
      <c r="F933" s="55"/>
      <c r="G933" s="55"/>
      <c r="H933" s="56">
        <v>1</v>
      </c>
      <c r="I933" s="57">
        <f>I932</f>
        <v>763106.35280000011</v>
      </c>
    </row>
    <row r="934" spans="2:9">
      <c r="B934" s="73" t="s">
        <v>24</v>
      </c>
      <c r="C934" s="53"/>
      <c r="D934" s="73"/>
      <c r="E934" s="55"/>
      <c r="F934" s="55"/>
      <c r="G934" s="55"/>
      <c r="H934" s="56"/>
      <c r="I934" s="57">
        <f>I933*15%</f>
        <v>114465.95292000001</v>
      </c>
    </row>
    <row r="935" spans="2:9" ht="25.5">
      <c r="B935" s="73" t="s">
        <v>25</v>
      </c>
      <c r="C935" s="53"/>
      <c r="D935" s="73"/>
      <c r="E935" s="55"/>
      <c r="F935" s="55"/>
      <c r="G935" s="55"/>
      <c r="H935" s="56"/>
      <c r="I935" s="58">
        <f>I933+I934</f>
        <v>877572.30572000006</v>
      </c>
    </row>
    <row r="936" spans="2:9">
      <c r="B936" s="59"/>
      <c r="C936" s="60"/>
      <c r="D936" s="59"/>
      <c r="E936" s="61"/>
      <c r="F936" s="61"/>
      <c r="G936" s="61"/>
      <c r="H936" s="62"/>
      <c r="I936" s="60"/>
    </row>
    <row r="937" spans="2:9">
      <c r="B937" s="64" t="s">
        <v>5</v>
      </c>
      <c r="C937" s="143" t="s">
        <v>6</v>
      </c>
      <c r="D937" s="143"/>
      <c r="E937" s="143"/>
      <c r="F937" s="64" t="s">
        <v>7</v>
      </c>
      <c r="G937" s="64" t="s">
        <v>8</v>
      </c>
      <c r="H937" s="64" t="s">
        <v>9</v>
      </c>
      <c r="I937" s="64" t="s">
        <v>10</v>
      </c>
    </row>
    <row r="938" spans="2:9">
      <c r="B938" s="65"/>
      <c r="C938" s="119" t="s">
        <v>82</v>
      </c>
      <c r="D938" s="120"/>
      <c r="E938" s="121"/>
      <c r="F938" s="73" t="s">
        <v>20</v>
      </c>
      <c r="G938" s="156">
        <v>0.7</v>
      </c>
      <c r="H938" s="73">
        <v>40000</v>
      </c>
      <c r="I938" s="73">
        <f>G938*H938</f>
        <v>28000</v>
      </c>
    </row>
    <row r="939" spans="2:9">
      <c r="B939" s="65"/>
      <c r="C939" s="119"/>
      <c r="D939" s="120"/>
      <c r="E939" s="121"/>
      <c r="F939" s="73"/>
      <c r="G939" s="156"/>
      <c r="H939" s="73"/>
      <c r="I939" s="73"/>
    </row>
    <row r="940" spans="2:9">
      <c r="B940" s="65"/>
      <c r="C940" s="119"/>
      <c r="D940" s="120"/>
      <c r="E940" s="121"/>
      <c r="F940" s="73"/>
      <c r="G940" s="73"/>
      <c r="H940" s="73"/>
      <c r="I940" s="73"/>
    </row>
    <row r="941" spans="2:9">
      <c r="B941" s="70"/>
      <c r="C941" s="119" t="s">
        <v>34</v>
      </c>
      <c r="D941" s="120"/>
      <c r="E941" s="121"/>
      <c r="F941" s="73"/>
      <c r="G941" s="73"/>
      <c r="H941" s="73"/>
      <c r="I941" s="73">
        <f>SUM(I938:I940)</f>
        <v>28000</v>
      </c>
    </row>
    <row r="942" spans="2:9">
      <c r="B942" s="119"/>
      <c r="C942" s="120"/>
      <c r="D942" s="120"/>
      <c r="E942" s="120"/>
      <c r="F942" s="120"/>
      <c r="G942" s="120"/>
      <c r="H942" s="120"/>
      <c r="I942" s="121"/>
    </row>
    <row r="943" spans="2:9" ht="25.5">
      <c r="B943" s="70"/>
      <c r="C943" s="140" t="s">
        <v>15</v>
      </c>
      <c r="D943" s="141"/>
      <c r="E943" s="142"/>
      <c r="F943" s="84" t="s">
        <v>16</v>
      </c>
      <c r="G943" s="84" t="s">
        <v>17</v>
      </c>
      <c r="H943" s="84" t="s">
        <v>18</v>
      </c>
      <c r="I943" s="64" t="s">
        <v>19</v>
      </c>
    </row>
    <row r="944" spans="2:9">
      <c r="B944" s="70"/>
      <c r="C944" s="125" t="s">
        <v>21</v>
      </c>
      <c r="D944" s="126"/>
      <c r="E944" s="127"/>
      <c r="F944" s="53">
        <v>450</v>
      </c>
      <c r="G944" s="53">
        <v>30</v>
      </c>
      <c r="H944" s="53">
        <f>F944*G944</f>
        <v>13500</v>
      </c>
      <c r="I944" s="53">
        <f>G948*(H944+G947)</f>
        <v>67500</v>
      </c>
    </row>
    <row r="945" spans="2:9">
      <c r="B945" s="70"/>
      <c r="C945" s="128"/>
      <c r="D945" s="129"/>
      <c r="E945" s="130"/>
      <c r="F945" s="53"/>
      <c r="G945" s="53"/>
      <c r="H945" s="73"/>
      <c r="I945" s="73"/>
    </row>
    <row r="946" spans="2:9">
      <c r="B946" s="70"/>
      <c r="C946" s="85"/>
      <c r="D946" s="86"/>
      <c r="E946" s="87"/>
      <c r="F946" s="73"/>
      <c r="G946" s="73"/>
      <c r="H946" s="73"/>
      <c r="I946" s="73"/>
    </row>
    <row r="947" spans="2:9">
      <c r="B947" s="131" t="s">
        <v>11</v>
      </c>
      <c r="C947" s="133" t="s">
        <v>12</v>
      </c>
      <c r="D947" s="133"/>
      <c r="E947" s="133"/>
      <c r="F947" s="56" t="s">
        <v>13</v>
      </c>
      <c r="G947" s="74">
        <v>0</v>
      </c>
      <c r="H947" s="57">
        <v>18812.36</v>
      </c>
      <c r="I947" s="53">
        <f>H947*G947</f>
        <v>0</v>
      </c>
    </row>
    <row r="948" spans="2:9">
      <c r="B948" s="132"/>
      <c r="C948" s="133" t="s">
        <v>14</v>
      </c>
      <c r="D948" s="133"/>
      <c r="E948" s="133"/>
      <c r="F948" s="56" t="s">
        <v>13</v>
      </c>
      <c r="G948" s="75">
        <v>5</v>
      </c>
      <c r="H948" s="57">
        <v>18812.36</v>
      </c>
      <c r="I948" s="53">
        <f>G948*H948</f>
        <v>94061.8</v>
      </c>
    </row>
    <row r="949" spans="2:9">
      <c r="B949" s="116" t="s">
        <v>34</v>
      </c>
      <c r="C949" s="117"/>
      <c r="D949" s="117"/>
      <c r="E949" s="118"/>
      <c r="F949" s="76"/>
      <c r="G949" s="76"/>
      <c r="H949" s="76"/>
      <c r="I949" s="77">
        <f>SUM(I948)</f>
        <v>94061.8</v>
      </c>
    </row>
    <row r="951" spans="2:9">
      <c r="B951" s="134" t="s">
        <v>26</v>
      </c>
      <c r="C951" s="134"/>
      <c r="D951" s="135" t="s">
        <v>91</v>
      </c>
      <c r="E951" s="135"/>
      <c r="F951" s="135"/>
      <c r="G951" s="135"/>
      <c r="H951" s="135"/>
      <c r="I951" s="135"/>
    </row>
    <row r="952" spans="2:9" ht="51">
      <c r="B952" s="51" t="s">
        <v>0</v>
      </c>
      <c r="C952" s="51" t="s">
        <v>1</v>
      </c>
      <c r="D952" s="51" t="s">
        <v>79</v>
      </c>
      <c r="E952" s="51" t="s">
        <v>35</v>
      </c>
      <c r="F952" s="51" t="s">
        <v>39</v>
      </c>
      <c r="G952" s="51" t="s">
        <v>2</v>
      </c>
      <c r="H952" s="51" t="s">
        <v>3</v>
      </c>
      <c r="I952" s="51" t="s">
        <v>4</v>
      </c>
    </row>
    <row r="953" spans="2:9">
      <c r="B953" s="52">
        <v>1</v>
      </c>
      <c r="C953" s="52">
        <v>2</v>
      </c>
      <c r="D953" s="52">
        <v>3</v>
      </c>
      <c r="E953" s="52">
        <v>4</v>
      </c>
      <c r="F953" s="52">
        <v>5</v>
      </c>
      <c r="G953" s="52">
        <v>6</v>
      </c>
      <c r="H953" s="52">
        <v>7</v>
      </c>
      <c r="I953" s="52">
        <v>8</v>
      </c>
    </row>
    <row r="954" spans="2:9">
      <c r="B954" s="53">
        <f>I966+I963</f>
        <v>107500</v>
      </c>
      <c r="C954" s="53">
        <f>I971</f>
        <v>94061.8</v>
      </c>
      <c r="D954" s="53">
        <f>C954*112%</f>
        <v>105349.21600000001</v>
      </c>
      <c r="E954" s="53">
        <f>C954*169%</f>
        <v>158964.44200000001</v>
      </c>
      <c r="F954" s="53">
        <f>C954*355%</f>
        <v>333919.39</v>
      </c>
      <c r="G954" s="53">
        <f>B954+D954+E954+F954</f>
        <v>705733.04800000007</v>
      </c>
      <c r="H954" s="53">
        <f>G954*10%</f>
        <v>70573.304800000013</v>
      </c>
      <c r="I954" s="53">
        <f>H954+G954</f>
        <v>776306.35280000011</v>
      </c>
    </row>
    <row r="955" spans="2:9">
      <c r="B955" s="73" t="s">
        <v>23</v>
      </c>
      <c r="C955" s="53"/>
      <c r="D955" s="73"/>
      <c r="E955" s="55"/>
      <c r="F955" s="55"/>
      <c r="G955" s="55"/>
      <c r="H955" s="56">
        <v>1</v>
      </c>
      <c r="I955" s="57">
        <f>I954</f>
        <v>776306.35280000011</v>
      </c>
    </row>
    <row r="956" spans="2:9">
      <c r="B956" s="73" t="s">
        <v>24</v>
      </c>
      <c r="C956" s="53"/>
      <c r="D956" s="73"/>
      <c r="E956" s="55"/>
      <c r="F956" s="55"/>
      <c r="G956" s="55"/>
      <c r="H956" s="56"/>
      <c r="I956" s="57">
        <f>I955*15%</f>
        <v>116445.95292000001</v>
      </c>
    </row>
    <row r="957" spans="2:9" ht="25.5">
      <c r="B957" s="73" t="s">
        <v>25</v>
      </c>
      <c r="C957" s="53"/>
      <c r="D957" s="73"/>
      <c r="E957" s="55"/>
      <c r="F957" s="55"/>
      <c r="G957" s="55"/>
      <c r="H957" s="56"/>
      <c r="I957" s="58">
        <f>I955+I956</f>
        <v>892752.30572000006</v>
      </c>
    </row>
    <row r="958" spans="2:9">
      <c r="B958" s="59"/>
      <c r="C958" s="60"/>
      <c r="D958" s="59"/>
      <c r="E958" s="61"/>
      <c r="F958" s="61"/>
      <c r="G958" s="61"/>
      <c r="H958" s="62"/>
      <c r="I958" s="60"/>
    </row>
    <row r="959" spans="2:9">
      <c r="B959" s="64" t="s">
        <v>5</v>
      </c>
      <c r="C959" s="143" t="s">
        <v>6</v>
      </c>
      <c r="D959" s="143"/>
      <c r="E959" s="143"/>
      <c r="F959" s="64" t="s">
        <v>7</v>
      </c>
      <c r="G959" s="64" t="s">
        <v>8</v>
      </c>
      <c r="H959" s="64" t="s">
        <v>9</v>
      </c>
      <c r="I959" s="64" t="s">
        <v>10</v>
      </c>
    </row>
    <row r="960" spans="2:9">
      <c r="B960" s="65"/>
      <c r="C960" s="119" t="s">
        <v>82</v>
      </c>
      <c r="D960" s="120"/>
      <c r="E960" s="121"/>
      <c r="F960" s="73" t="s">
        <v>20</v>
      </c>
      <c r="G960" s="156">
        <v>1</v>
      </c>
      <c r="H960" s="73">
        <v>40000</v>
      </c>
      <c r="I960" s="73">
        <f>G960*H960</f>
        <v>40000</v>
      </c>
    </row>
    <row r="961" spans="2:9">
      <c r="B961" s="65"/>
      <c r="C961" s="119"/>
      <c r="D961" s="120"/>
      <c r="E961" s="121"/>
      <c r="F961" s="73"/>
      <c r="G961" s="156"/>
      <c r="H961" s="73"/>
      <c r="I961" s="73"/>
    </row>
    <row r="962" spans="2:9">
      <c r="B962" s="65"/>
      <c r="C962" s="119"/>
      <c r="D962" s="120"/>
      <c r="E962" s="121"/>
      <c r="F962" s="73"/>
      <c r="G962" s="73"/>
      <c r="H962" s="73"/>
      <c r="I962" s="73"/>
    </row>
    <row r="963" spans="2:9">
      <c r="B963" s="70"/>
      <c r="C963" s="119" t="s">
        <v>34</v>
      </c>
      <c r="D963" s="120"/>
      <c r="E963" s="121"/>
      <c r="F963" s="73"/>
      <c r="G963" s="73"/>
      <c r="H963" s="73"/>
      <c r="I963" s="73">
        <f>SUM(I960:I962)</f>
        <v>40000</v>
      </c>
    </row>
    <row r="964" spans="2:9">
      <c r="B964" s="119"/>
      <c r="C964" s="120"/>
      <c r="D964" s="120"/>
      <c r="E964" s="120"/>
      <c r="F964" s="120"/>
      <c r="G964" s="120"/>
      <c r="H964" s="120"/>
      <c r="I964" s="121"/>
    </row>
    <row r="965" spans="2:9" ht="25.5">
      <c r="B965" s="70"/>
      <c r="C965" s="140" t="s">
        <v>15</v>
      </c>
      <c r="D965" s="141"/>
      <c r="E965" s="142"/>
      <c r="F965" s="84" t="s">
        <v>16</v>
      </c>
      <c r="G965" s="84" t="s">
        <v>17</v>
      </c>
      <c r="H965" s="84" t="s">
        <v>18</v>
      </c>
      <c r="I965" s="64" t="s">
        <v>19</v>
      </c>
    </row>
    <row r="966" spans="2:9">
      <c r="B966" s="70"/>
      <c r="C966" s="125" t="s">
        <v>21</v>
      </c>
      <c r="D966" s="126"/>
      <c r="E966" s="127"/>
      <c r="F966" s="53">
        <v>450</v>
      </c>
      <c r="G966" s="53">
        <v>30</v>
      </c>
      <c r="H966" s="53">
        <f>F966*G966</f>
        <v>13500</v>
      </c>
      <c r="I966" s="53">
        <f>G970*(H966+G969)</f>
        <v>67500</v>
      </c>
    </row>
    <row r="967" spans="2:9">
      <c r="B967" s="70"/>
      <c r="C967" s="128"/>
      <c r="D967" s="129"/>
      <c r="E967" s="130"/>
      <c r="F967" s="53"/>
      <c r="G967" s="53"/>
      <c r="H967" s="73"/>
      <c r="I967" s="73"/>
    </row>
    <row r="968" spans="2:9">
      <c r="B968" s="70"/>
      <c r="C968" s="85"/>
      <c r="D968" s="86"/>
      <c r="E968" s="87"/>
      <c r="F968" s="73"/>
      <c r="G968" s="73"/>
      <c r="H968" s="73"/>
      <c r="I968" s="73"/>
    </row>
    <row r="969" spans="2:9">
      <c r="B969" s="131" t="s">
        <v>11</v>
      </c>
      <c r="C969" s="133" t="s">
        <v>12</v>
      </c>
      <c r="D969" s="133"/>
      <c r="E969" s="133"/>
      <c r="F969" s="56" t="s">
        <v>13</v>
      </c>
      <c r="G969" s="74">
        <v>0</v>
      </c>
      <c r="H969" s="57">
        <v>18812.36</v>
      </c>
      <c r="I969" s="53">
        <f>H969*G969</f>
        <v>0</v>
      </c>
    </row>
    <row r="970" spans="2:9">
      <c r="B970" s="132"/>
      <c r="C970" s="133" t="s">
        <v>14</v>
      </c>
      <c r="D970" s="133"/>
      <c r="E970" s="133"/>
      <c r="F970" s="56" t="s">
        <v>13</v>
      </c>
      <c r="G970" s="75">
        <v>5</v>
      </c>
      <c r="H970" s="57">
        <v>18812.36</v>
      </c>
      <c r="I970" s="53">
        <f>G970*H970</f>
        <v>94061.8</v>
      </c>
    </row>
    <row r="971" spans="2:9">
      <c r="B971" s="116" t="s">
        <v>34</v>
      </c>
      <c r="C971" s="117"/>
      <c r="D971" s="117"/>
      <c r="E971" s="118"/>
      <c r="F971" s="76"/>
      <c r="G971" s="76"/>
      <c r="H971" s="76"/>
      <c r="I971" s="77">
        <f>SUM(I970)</f>
        <v>94061.8</v>
      </c>
    </row>
    <row r="973" spans="2:9">
      <c r="B973" s="134" t="s">
        <v>26</v>
      </c>
      <c r="C973" s="134"/>
      <c r="D973" s="135" t="s">
        <v>92</v>
      </c>
      <c r="E973" s="135"/>
      <c r="F973" s="135"/>
      <c r="G973" s="135"/>
      <c r="H973" s="135"/>
      <c r="I973" s="135"/>
    </row>
    <row r="974" spans="2:9" ht="51">
      <c r="B974" s="51" t="s">
        <v>0</v>
      </c>
      <c r="C974" s="51" t="s">
        <v>1</v>
      </c>
      <c r="D974" s="51" t="s">
        <v>79</v>
      </c>
      <c r="E974" s="51" t="s">
        <v>35</v>
      </c>
      <c r="F974" s="51" t="s">
        <v>39</v>
      </c>
      <c r="G974" s="51" t="s">
        <v>2</v>
      </c>
      <c r="H974" s="51" t="s">
        <v>3</v>
      </c>
      <c r="I974" s="51" t="s">
        <v>4</v>
      </c>
    </row>
    <row r="975" spans="2:9">
      <c r="B975" s="52">
        <v>1</v>
      </c>
      <c r="C975" s="52">
        <v>2</v>
      </c>
      <c r="D975" s="52">
        <v>3</v>
      </c>
      <c r="E975" s="52">
        <v>4</v>
      </c>
      <c r="F975" s="52">
        <v>5</v>
      </c>
      <c r="G975" s="52">
        <v>6</v>
      </c>
      <c r="H975" s="52">
        <v>7</v>
      </c>
      <c r="I975" s="52">
        <v>8</v>
      </c>
    </row>
    <row r="976" spans="2:9">
      <c r="B976" s="53">
        <f>I988+I985</f>
        <v>13500</v>
      </c>
      <c r="C976" s="53">
        <f>I993</f>
        <v>18812.36</v>
      </c>
      <c r="D976" s="53">
        <f>C976*112%</f>
        <v>21069.843200000003</v>
      </c>
      <c r="E976" s="53">
        <f>C976*169%</f>
        <v>31792.8884</v>
      </c>
      <c r="F976" s="53">
        <f>C976*355%</f>
        <v>66783.877999999997</v>
      </c>
      <c r="G976" s="53">
        <f>B976+D976+E976+F976</f>
        <v>133146.6096</v>
      </c>
      <c r="H976" s="53">
        <f>G976*10%</f>
        <v>13314.660960000001</v>
      </c>
      <c r="I976" s="53">
        <f>H976+G976</f>
        <v>146461.27056</v>
      </c>
    </row>
    <row r="977" spans="2:9">
      <c r="B977" s="73" t="s">
        <v>23</v>
      </c>
      <c r="C977" s="53"/>
      <c r="D977" s="73"/>
      <c r="E977" s="55"/>
      <c r="F977" s="55"/>
      <c r="G977" s="55"/>
      <c r="H977" s="56">
        <v>1</v>
      </c>
      <c r="I977" s="57">
        <f>I976</f>
        <v>146461.27056</v>
      </c>
    </row>
    <row r="978" spans="2:9">
      <c r="B978" s="73" t="s">
        <v>24</v>
      </c>
      <c r="C978" s="53"/>
      <c r="D978" s="73"/>
      <c r="E978" s="55"/>
      <c r="F978" s="55"/>
      <c r="G978" s="55"/>
      <c r="H978" s="56"/>
      <c r="I978" s="57">
        <f>I977*15%</f>
        <v>21969.190584</v>
      </c>
    </row>
    <row r="979" spans="2:9" ht="25.5">
      <c r="B979" s="73" t="s">
        <v>25</v>
      </c>
      <c r="C979" s="53"/>
      <c r="D979" s="73"/>
      <c r="E979" s="55"/>
      <c r="F979" s="55"/>
      <c r="G979" s="55"/>
      <c r="H979" s="56"/>
      <c r="I979" s="58">
        <f>I977+I978</f>
        <v>168430.461144</v>
      </c>
    </row>
    <row r="980" spans="2:9">
      <c r="B980" s="59"/>
      <c r="C980" s="60"/>
      <c r="D980" s="59"/>
      <c r="E980" s="61"/>
      <c r="F980" s="61"/>
      <c r="G980" s="61"/>
      <c r="H980" s="62"/>
      <c r="I980" s="60"/>
    </row>
    <row r="981" spans="2:9">
      <c r="B981" s="64" t="s">
        <v>5</v>
      </c>
      <c r="C981" s="143" t="s">
        <v>6</v>
      </c>
      <c r="D981" s="143"/>
      <c r="E981" s="143"/>
      <c r="F981" s="64" t="s">
        <v>7</v>
      </c>
      <c r="G981" s="64" t="s">
        <v>8</v>
      </c>
      <c r="H981" s="64" t="s">
        <v>9</v>
      </c>
      <c r="I981" s="64" t="s">
        <v>10</v>
      </c>
    </row>
    <row r="982" spans="2:9">
      <c r="B982" s="65"/>
      <c r="C982" s="119"/>
      <c r="D982" s="120"/>
      <c r="E982" s="121"/>
      <c r="F982" s="73"/>
      <c r="G982" s="156"/>
      <c r="H982" s="73"/>
      <c r="I982" s="73"/>
    </row>
    <row r="983" spans="2:9">
      <c r="B983" s="65"/>
      <c r="C983" s="119"/>
      <c r="D983" s="120"/>
      <c r="E983" s="121"/>
      <c r="F983" s="73"/>
      <c r="G983" s="156"/>
      <c r="H983" s="73"/>
      <c r="I983" s="73"/>
    </row>
    <row r="984" spans="2:9">
      <c r="B984" s="65"/>
      <c r="C984" s="119"/>
      <c r="D984" s="120"/>
      <c r="E984" s="121"/>
      <c r="F984" s="73"/>
      <c r="G984" s="73"/>
      <c r="H984" s="73"/>
      <c r="I984" s="73"/>
    </row>
    <row r="985" spans="2:9">
      <c r="B985" s="70"/>
      <c r="C985" s="119" t="s">
        <v>34</v>
      </c>
      <c r="D985" s="120"/>
      <c r="E985" s="121"/>
      <c r="F985" s="73"/>
      <c r="G985" s="73"/>
      <c r="H985" s="73"/>
      <c r="I985" s="73">
        <f>SUM(I982:I984)</f>
        <v>0</v>
      </c>
    </row>
    <row r="986" spans="2:9">
      <c r="B986" s="119"/>
      <c r="C986" s="120"/>
      <c r="D986" s="120"/>
      <c r="E986" s="120"/>
      <c r="F986" s="120"/>
      <c r="G986" s="120"/>
      <c r="H986" s="120"/>
      <c r="I986" s="121"/>
    </row>
    <row r="987" spans="2:9" ht="25.5">
      <c r="B987" s="70"/>
      <c r="C987" s="140" t="s">
        <v>15</v>
      </c>
      <c r="D987" s="141"/>
      <c r="E987" s="142"/>
      <c r="F987" s="84" t="s">
        <v>16</v>
      </c>
      <c r="G987" s="84" t="s">
        <v>17</v>
      </c>
      <c r="H987" s="84" t="s">
        <v>18</v>
      </c>
      <c r="I987" s="64" t="s">
        <v>19</v>
      </c>
    </row>
    <row r="988" spans="2:9">
      <c r="B988" s="70"/>
      <c r="C988" s="125" t="s">
        <v>21</v>
      </c>
      <c r="D988" s="126"/>
      <c r="E988" s="127"/>
      <c r="F988" s="53">
        <v>450</v>
      </c>
      <c r="G988" s="53">
        <v>30</v>
      </c>
      <c r="H988" s="53">
        <f>F988*G988</f>
        <v>13500</v>
      </c>
      <c r="I988" s="53">
        <f>G992*(H988+G991)</f>
        <v>13500</v>
      </c>
    </row>
    <row r="989" spans="2:9">
      <c r="B989" s="70"/>
      <c r="C989" s="128"/>
      <c r="D989" s="129"/>
      <c r="E989" s="130"/>
      <c r="F989" s="53"/>
      <c r="G989" s="53"/>
      <c r="H989" s="73"/>
      <c r="I989" s="73"/>
    </row>
    <row r="990" spans="2:9">
      <c r="B990" s="70"/>
      <c r="C990" s="85"/>
      <c r="D990" s="86"/>
      <c r="E990" s="87"/>
      <c r="F990" s="73"/>
      <c r="G990" s="73"/>
      <c r="H990" s="73"/>
      <c r="I990" s="73"/>
    </row>
    <row r="991" spans="2:9">
      <c r="B991" s="131" t="s">
        <v>11</v>
      </c>
      <c r="C991" s="133" t="s">
        <v>12</v>
      </c>
      <c r="D991" s="133"/>
      <c r="E991" s="133"/>
      <c r="F991" s="56" t="s">
        <v>13</v>
      </c>
      <c r="G991" s="74">
        <v>0</v>
      </c>
      <c r="H991" s="57">
        <v>18812.36</v>
      </c>
      <c r="I991" s="53">
        <f>H991*G991</f>
        <v>0</v>
      </c>
    </row>
    <row r="992" spans="2:9">
      <c r="B992" s="132"/>
      <c r="C992" s="133" t="s">
        <v>14</v>
      </c>
      <c r="D992" s="133"/>
      <c r="E992" s="133"/>
      <c r="F992" s="56" t="s">
        <v>13</v>
      </c>
      <c r="G992" s="75">
        <v>1</v>
      </c>
      <c r="H992" s="57">
        <v>18812.36</v>
      </c>
      <c r="I992" s="53">
        <f>G992*H992</f>
        <v>18812.36</v>
      </c>
    </row>
    <row r="993" spans="2:9">
      <c r="B993" s="116" t="s">
        <v>34</v>
      </c>
      <c r="C993" s="117"/>
      <c r="D993" s="117"/>
      <c r="E993" s="118"/>
      <c r="F993" s="76"/>
      <c r="G993" s="76"/>
      <c r="H993" s="76"/>
      <c r="I993" s="77">
        <f>SUM(I992)</f>
        <v>18812.36</v>
      </c>
    </row>
    <row r="995" spans="2:9">
      <c r="B995" s="134" t="s">
        <v>26</v>
      </c>
      <c r="C995" s="134"/>
      <c r="D995" s="135" t="s">
        <v>95</v>
      </c>
      <c r="E995" s="135"/>
      <c r="F995" s="135"/>
      <c r="G995" s="135"/>
      <c r="H995" s="135"/>
      <c r="I995" s="135"/>
    </row>
    <row r="996" spans="2:9" ht="51">
      <c r="B996" s="51" t="s">
        <v>0</v>
      </c>
      <c r="C996" s="51" t="s">
        <v>1</v>
      </c>
      <c r="D996" s="51" t="s">
        <v>79</v>
      </c>
      <c r="E996" s="51" t="s">
        <v>35</v>
      </c>
      <c r="F996" s="51" t="s">
        <v>39</v>
      </c>
      <c r="G996" s="51" t="s">
        <v>2</v>
      </c>
      <c r="H996" s="51" t="s">
        <v>3</v>
      </c>
      <c r="I996" s="51" t="s">
        <v>4</v>
      </c>
    </row>
    <row r="997" spans="2:9">
      <c r="B997" s="52">
        <v>1</v>
      </c>
      <c r="C997" s="52">
        <v>2</v>
      </c>
      <c r="D997" s="52">
        <v>3</v>
      </c>
      <c r="E997" s="52">
        <v>4</v>
      </c>
      <c r="F997" s="52">
        <v>5</v>
      </c>
      <c r="G997" s="52">
        <v>6</v>
      </c>
      <c r="H997" s="52">
        <v>7</v>
      </c>
      <c r="I997" s="52">
        <v>8</v>
      </c>
    </row>
    <row r="998" spans="2:9">
      <c r="B998" s="53">
        <f>I1010+I1007</f>
        <v>206000</v>
      </c>
      <c r="C998" s="53">
        <f>I1015</f>
        <v>188123.6</v>
      </c>
      <c r="D998" s="53">
        <f>C998*112%</f>
        <v>210698.43200000003</v>
      </c>
      <c r="E998" s="53">
        <f>C998*169%</f>
        <v>317928.88400000002</v>
      </c>
      <c r="F998" s="53">
        <f>C998*355%</f>
        <v>667838.78</v>
      </c>
      <c r="G998" s="53">
        <f>B998+D998+E998+F998</f>
        <v>1402466.0960000001</v>
      </c>
      <c r="H998" s="53">
        <f>G998*10%</f>
        <v>140246.60960000003</v>
      </c>
      <c r="I998" s="53">
        <f>H998+G998</f>
        <v>1542712.7056000002</v>
      </c>
    </row>
    <row r="999" spans="2:9">
      <c r="B999" s="73" t="s">
        <v>23</v>
      </c>
      <c r="C999" s="53"/>
      <c r="D999" s="73"/>
      <c r="E999" s="55"/>
      <c r="F999" s="55"/>
      <c r="G999" s="55"/>
      <c r="H999" s="56">
        <v>1</v>
      </c>
      <c r="I999" s="57">
        <f>I998</f>
        <v>1542712.7056000002</v>
      </c>
    </row>
    <row r="1000" spans="2:9">
      <c r="B1000" s="73" t="s">
        <v>24</v>
      </c>
      <c r="C1000" s="53"/>
      <c r="D1000" s="73"/>
      <c r="E1000" s="55"/>
      <c r="F1000" s="55"/>
      <c r="G1000" s="55"/>
      <c r="H1000" s="56"/>
      <c r="I1000" s="57">
        <f>I999*15%</f>
        <v>231406.90584000002</v>
      </c>
    </row>
    <row r="1001" spans="2:9" ht="25.5">
      <c r="B1001" s="73" t="s">
        <v>25</v>
      </c>
      <c r="C1001" s="53"/>
      <c r="D1001" s="73"/>
      <c r="E1001" s="55"/>
      <c r="F1001" s="55"/>
      <c r="G1001" s="55"/>
      <c r="H1001" s="56"/>
      <c r="I1001" s="58">
        <f>I999+I1000</f>
        <v>1774119.6114400001</v>
      </c>
    </row>
    <row r="1002" spans="2:9">
      <c r="B1002" s="59"/>
      <c r="C1002" s="60"/>
      <c r="D1002" s="59"/>
      <c r="E1002" s="61"/>
      <c r="F1002" s="61"/>
      <c r="G1002" s="61"/>
      <c r="H1002" s="62"/>
      <c r="I1002" s="60"/>
    </row>
    <row r="1003" spans="2:9">
      <c r="B1003" s="64" t="s">
        <v>5</v>
      </c>
      <c r="C1003" s="143" t="s">
        <v>6</v>
      </c>
      <c r="D1003" s="143"/>
      <c r="E1003" s="143"/>
      <c r="F1003" s="64" t="s">
        <v>7</v>
      </c>
      <c r="G1003" s="64" t="s">
        <v>8</v>
      </c>
      <c r="H1003" s="64" t="s">
        <v>9</v>
      </c>
      <c r="I1003" s="64" t="s">
        <v>10</v>
      </c>
    </row>
    <row r="1004" spans="2:9">
      <c r="B1004" s="65"/>
      <c r="C1004" s="119" t="s">
        <v>37</v>
      </c>
      <c r="D1004" s="120"/>
      <c r="E1004" s="121"/>
      <c r="F1004" s="73" t="s">
        <v>20</v>
      </c>
      <c r="G1004" s="156">
        <v>3</v>
      </c>
      <c r="H1004" s="73">
        <v>17000</v>
      </c>
      <c r="I1004" s="73">
        <f>G1004*H1004</f>
        <v>51000</v>
      </c>
    </row>
    <row r="1005" spans="2:9">
      <c r="B1005" s="65"/>
      <c r="C1005" s="119"/>
      <c r="D1005" s="120"/>
      <c r="E1005" s="121"/>
      <c r="F1005" s="73"/>
      <c r="G1005" s="156"/>
      <c r="H1005" s="73"/>
      <c r="I1005" s="73"/>
    </row>
    <row r="1006" spans="2:9">
      <c r="B1006" s="65"/>
      <c r="C1006" s="119" t="s">
        <v>94</v>
      </c>
      <c r="D1006" s="120"/>
      <c r="E1006" s="121"/>
      <c r="F1006" s="73" t="s">
        <v>93</v>
      </c>
      <c r="G1006" s="73">
        <v>0.5</v>
      </c>
      <c r="H1006" s="73">
        <v>40000</v>
      </c>
      <c r="I1006" s="73">
        <f>G1006*H1006</f>
        <v>20000</v>
      </c>
    </row>
    <row r="1007" spans="2:9">
      <c r="B1007" s="70"/>
      <c r="C1007" s="119" t="s">
        <v>34</v>
      </c>
      <c r="D1007" s="120"/>
      <c r="E1007" s="121"/>
      <c r="F1007" s="73"/>
      <c r="G1007" s="73"/>
      <c r="H1007" s="73"/>
      <c r="I1007" s="73">
        <f>SUM(I1004:I1006)</f>
        <v>71000</v>
      </c>
    </row>
    <row r="1008" spans="2:9">
      <c r="B1008" s="119"/>
      <c r="C1008" s="120"/>
      <c r="D1008" s="120"/>
      <c r="E1008" s="120"/>
      <c r="F1008" s="120"/>
      <c r="G1008" s="120"/>
      <c r="H1008" s="120"/>
      <c r="I1008" s="121"/>
    </row>
    <row r="1009" spans="2:9" ht="25.5">
      <c r="B1009" s="70"/>
      <c r="C1009" s="140" t="s">
        <v>15</v>
      </c>
      <c r="D1009" s="141"/>
      <c r="E1009" s="142"/>
      <c r="F1009" s="84" t="s">
        <v>16</v>
      </c>
      <c r="G1009" s="84" t="s">
        <v>17</v>
      </c>
      <c r="H1009" s="84" t="s">
        <v>18</v>
      </c>
      <c r="I1009" s="64" t="s">
        <v>19</v>
      </c>
    </row>
    <row r="1010" spans="2:9">
      <c r="B1010" s="70"/>
      <c r="C1010" s="125" t="s">
        <v>21</v>
      </c>
      <c r="D1010" s="126"/>
      <c r="E1010" s="127"/>
      <c r="F1010" s="53">
        <v>450</v>
      </c>
      <c r="G1010" s="53">
        <v>30</v>
      </c>
      <c r="H1010" s="53">
        <f>F1010*G1010</f>
        <v>13500</v>
      </c>
      <c r="I1010" s="53">
        <f>G1014*(H1010+G1013)</f>
        <v>135000</v>
      </c>
    </row>
    <row r="1011" spans="2:9">
      <c r="B1011" s="70"/>
      <c r="C1011" s="128"/>
      <c r="D1011" s="129"/>
      <c r="E1011" s="130"/>
      <c r="F1011" s="53"/>
      <c r="G1011" s="53"/>
      <c r="H1011" s="73"/>
      <c r="I1011" s="73"/>
    </row>
    <row r="1012" spans="2:9">
      <c r="B1012" s="70"/>
      <c r="C1012" s="85"/>
      <c r="D1012" s="86"/>
      <c r="E1012" s="87"/>
      <c r="F1012" s="73"/>
      <c r="G1012" s="73"/>
      <c r="H1012" s="73"/>
      <c r="I1012" s="73"/>
    </row>
    <row r="1013" spans="2:9">
      <c r="B1013" s="131" t="s">
        <v>11</v>
      </c>
      <c r="C1013" s="133" t="s">
        <v>12</v>
      </c>
      <c r="D1013" s="133"/>
      <c r="E1013" s="133"/>
      <c r="F1013" s="56" t="s">
        <v>13</v>
      </c>
      <c r="G1013" s="74">
        <v>0</v>
      </c>
      <c r="H1013" s="57">
        <v>18812.36</v>
      </c>
      <c r="I1013" s="53">
        <f>H1013*G1013</f>
        <v>0</v>
      </c>
    </row>
    <row r="1014" spans="2:9">
      <c r="B1014" s="132"/>
      <c r="C1014" s="133" t="s">
        <v>14</v>
      </c>
      <c r="D1014" s="133"/>
      <c r="E1014" s="133"/>
      <c r="F1014" s="56" t="s">
        <v>13</v>
      </c>
      <c r="G1014" s="75">
        <v>10</v>
      </c>
      <c r="H1014" s="57">
        <v>18812.36</v>
      </c>
      <c r="I1014" s="53">
        <f>G1014*H1014</f>
        <v>188123.6</v>
      </c>
    </row>
    <row r="1015" spans="2:9">
      <c r="B1015" s="116" t="s">
        <v>34</v>
      </c>
      <c r="C1015" s="117"/>
      <c r="D1015" s="117"/>
      <c r="E1015" s="118"/>
      <c r="F1015" s="76"/>
      <c r="G1015" s="76"/>
      <c r="H1015" s="76"/>
      <c r="I1015" s="77">
        <f>SUM(I1014)</f>
        <v>188123.6</v>
      </c>
    </row>
    <row r="1017" spans="2:9">
      <c r="B1017" s="134" t="s">
        <v>26</v>
      </c>
      <c r="C1017" s="134"/>
      <c r="D1017" s="135" t="s">
        <v>96</v>
      </c>
      <c r="E1017" s="135"/>
      <c r="F1017" s="135"/>
      <c r="G1017" s="135"/>
      <c r="H1017" s="135"/>
      <c r="I1017" s="135"/>
    </row>
    <row r="1018" spans="2:9" ht="51">
      <c r="B1018" s="51" t="s">
        <v>0</v>
      </c>
      <c r="C1018" s="51" t="s">
        <v>1</v>
      </c>
      <c r="D1018" s="51" t="s">
        <v>79</v>
      </c>
      <c r="E1018" s="51" t="s">
        <v>35</v>
      </c>
      <c r="F1018" s="51" t="s">
        <v>39</v>
      </c>
      <c r="G1018" s="51" t="s">
        <v>2</v>
      </c>
      <c r="H1018" s="51" t="s">
        <v>3</v>
      </c>
      <c r="I1018" s="51" t="s">
        <v>4</v>
      </c>
    </row>
    <row r="1019" spans="2:9">
      <c r="B1019" s="52">
        <v>1</v>
      </c>
      <c r="C1019" s="52">
        <v>2</v>
      </c>
      <c r="D1019" s="52">
        <v>3</v>
      </c>
      <c r="E1019" s="52">
        <v>4</v>
      </c>
      <c r="F1019" s="52">
        <v>5</v>
      </c>
      <c r="G1019" s="52">
        <v>6</v>
      </c>
      <c r="H1019" s="52">
        <v>7</v>
      </c>
      <c r="I1019" s="52">
        <v>8</v>
      </c>
    </row>
    <row r="1020" spans="2:9">
      <c r="B1020" s="53">
        <f>I1032+I1029</f>
        <v>152000</v>
      </c>
      <c r="C1020" s="53">
        <f>I1037</f>
        <v>112874.16</v>
      </c>
      <c r="D1020" s="53">
        <f>C1020*112%</f>
        <v>126419.05920000002</v>
      </c>
      <c r="E1020" s="53">
        <f>C1020*169%</f>
        <v>190757.33040000001</v>
      </c>
      <c r="F1020" s="53">
        <f>C1020*355%</f>
        <v>400703.26799999998</v>
      </c>
      <c r="G1020" s="53">
        <f>B1020+D1020+E1020+F1020</f>
        <v>869879.65760000004</v>
      </c>
      <c r="H1020" s="53">
        <f>G1020*10%</f>
        <v>86987.965760000006</v>
      </c>
      <c r="I1020" s="53">
        <f>H1020+G1020</f>
        <v>956867.62336000009</v>
      </c>
    </row>
    <row r="1021" spans="2:9">
      <c r="B1021" s="73" t="s">
        <v>23</v>
      </c>
      <c r="C1021" s="53"/>
      <c r="D1021" s="73"/>
      <c r="E1021" s="55"/>
      <c r="F1021" s="55"/>
      <c r="G1021" s="55"/>
      <c r="H1021" s="56">
        <v>1</v>
      </c>
      <c r="I1021" s="57">
        <f>I1020</f>
        <v>956867.62336000009</v>
      </c>
    </row>
    <row r="1022" spans="2:9">
      <c r="B1022" s="73" t="s">
        <v>24</v>
      </c>
      <c r="C1022" s="53"/>
      <c r="D1022" s="73"/>
      <c r="E1022" s="55"/>
      <c r="F1022" s="55"/>
      <c r="G1022" s="55"/>
      <c r="H1022" s="56"/>
      <c r="I1022" s="57">
        <f>I1021*15%</f>
        <v>143530.14350400001</v>
      </c>
    </row>
    <row r="1023" spans="2:9" ht="25.5">
      <c r="B1023" s="73" t="s">
        <v>25</v>
      </c>
      <c r="C1023" s="53"/>
      <c r="D1023" s="73"/>
      <c r="E1023" s="55"/>
      <c r="F1023" s="55"/>
      <c r="G1023" s="55"/>
      <c r="H1023" s="56"/>
      <c r="I1023" s="58">
        <f>I1021+I1022</f>
        <v>1100397.7668640001</v>
      </c>
    </row>
    <row r="1024" spans="2:9">
      <c r="B1024" s="59"/>
      <c r="C1024" s="60"/>
      <c r="D1024" s="59"/>
      <c r="E1024" s="61"/>
      <c r="F1024" s="61"/>
      <c r="G1024" s="61"/>
      <c r="H1024" s="62"/>
      <c r="I1024" s="60"/>
    </row>
    <row r="1025" spans="2:9">
      <c r="B1025" s="64" t="s">
        <v>5</v>
      </c>
      <c r="C1025" s="143" t="s">
        <v>6</v>
      </c>
      <c r="D1025" s="143"/>
      <c r="E1025" s="143"/>
      <c r="F1025" s="64" t="s">
        <v>7</v>
      </c>
      <c r="G1025" s="64" t="s">
        <v>8</v>
      </c>
      <c r="H1025" s="64" t="s">
        <v>9</v>
      </c>
      <c r="I1025" s="64" t="s">
        <v>10</v>
      </c>
    </row>
    <row r="1026" spans="2:9">
      <c r="B1026" s="65"/>
      <c r="C1026" s="119" t="s">
        <v>37</v>
      </c>
      <c r="D1026" s="120"/>
      <c r="E1026" s="121"/>
      <c r="F1026" s="73" t="s">
        <v>20</v>
      </c>
      <c r="G1026" s="156">
        <v>3</v>
      </c>
      <c r="H1026" s="73">
        <v>17000</v>
      </c>
      <c r="I1026" s="73">
        <f>G1026*H1026</f>
        <v>51000</v>
      </c>
    </row>
    <row r="1027" spans="2:9">
      <c r="B1027" s="65"/>
      <c r="C1027" s="119"/>
      <c r="D1027" s="120"/>
      <c r="E1027" s="121"/>
      <c r="F1027" s="73"/>
      <c r="G1027" s="156"/>
      <c r="H1027" s="73"/>
      <c r="I1027" s="73"/>
    </row>
    <row r="1028" spans="2:9">
      <c r="B1028" s="65"/>
      <c r="C1028" s="119" t="s">
        <v>94</v>
      </c>
      <c r="D1028" s="120"/>
      <c r="E1028" s="121"/>
      <c r="F1028" s="73" t="s">
        <v>93</v>
      </c>
      <c r="G1028" s="73">
        <v>0.5</v>
      </c>
      <c r="H1028" s="73">
        <v>40000</v>
      </c>
      <c r="I1028" s="73">
        <f>G1028*H1028</f>
        <v>20000</v>
      </c>
    </row>
    <row r="1029" spans="2:9">
      <c r="B1029" s="70"/>
      <c r="C1029" s="119" t="s">
        <v>34</v>
      </c>
      <c r="D1029" s="120"/>
      <c r="E1029" s="121"/>
      <c r="F1029" s="73"/>
      <c r="G1029" s="73"/>
      <c r="H1029" s="73"/>
      <c r="I1029" s="73">
        <f>SUM(I1026:I1028)</f>
        <v>71000</v>
      </c>
    </row>
    <row r="1030" spans="2:9">
      <c r="B1030" s="119"/>
      <c r="C1030" s="120"/>
      <c r="D1030" s="120"/>
      <c r="E1030" s="120"/>
      <c r="F1030" s="120"/>
      <c r="G1030" s="120"/>
      <c r="H1030" s="120"/>
      <c r="I1030" s="121"/>
    </row>
    <row r="1031" spans="2:9" ht="25.5">
      <c r="B1031" s="70"/>
      <c r="C1031" s="140" t="s">
        <v>15</v>
      </c>
      <c r="D1031" s="141"/>
      <c r="E1031" s="142"/>
      <c r="F1031" s="84" t="s">
        <v>16</v>
      </c>
      <c r="G1031" s="84" t="s">
        <v>17</v>
      </c>
      <c r="H1031" s="84" t="s">
        <v>18</v>
      </c>
      <c r="I1031" s="64" t="s">
        <v>19</v>
      </c>
    </row>
    <row r="1032" spans="2:9">
      <c r="B1032" s="70"/>
      <c r="C1032" s="125" t="s">
        <v>21</v>
      </c>
      <c r="D1032" s="126"/>
      <c r="E1032" s="127"/>
      <c r="F1032" s="53">
        <v>450</v>
      </c>
      <c r="G1032" s="53">
        <v>30</v>
      </c>
      <c r="H1032" s="53">
        <f>F1032*G1032</f>
        <v>13500</v>
      </c>
      <c r="I1032" s="53">
        <f>G1036*(H1032+G1035)</f>
        <v>81000</v>
      </c>
    </row>
    <row r="1033" spans="2:9">
      <c r="B1033" s="70"/>
      <c r="C1033" s="128"/>
      <c r="D1033" s="129"/>
      <c r="E1033" s="130"/>
      <c r="F1033" s="53"/>
      <c r="G1033" s="53"/>
      <c r="H1033" s="73"/>
      <c r="I1033" s="73"/>
    </row>
    <row r="1034" spans="2:9">
      <c r="B1034" s="70"/>
      <c r="C1034" s="85"/>
      <c r="D1034" s="86"/>
      <c r="E1034" s="87"/>
      <c r="F1034" s="73"/>
      <c r="G1034" s="73"/>
      <c r="H1034" s="73"/>
      <c r="I1034" s="73"/>
    </row>
    <row r="1035" spans="2:9">
      <c r="B1035" s="131" t="s">
        <v>11</v>
      </c>
      <c r="C1035" s="133" t="s">
        <v>12</v>
      </c>
      <c r="D1035" s="133"/>
      <c r="E1035" s="133"/>
      <c r="F1035" s="56" t="s">
        <v>13</v>
      </c>
      <c r="G1035" s="74">
        <v>0</v>
      </c>
      <c r="H1035" s="57">
        <v>18812.36</v>
      </c>
      <c r="I1035" s="53">
        <f>H1035*G1035</f>
        <v>0</v>
      </c>
    </row>
    <row r="1036" spans="2:9">
      <c r="B1036" s="132"/>
      <c r="C1036" s="133" t="s">
        <v>14</v>
      </c>
      <c r="D1036" s="133"/>
      <c r="E1036" s="133"/>
      <c r="F1036" s="56" t="s">
        <v>13</v>
      </c>
      <c r="G1036" s="75">
        <v>6</v>
      </c>
      <c r="H1036" s="57">
        <v>18812.36</v>
      </c>
      <c r="I1036" s="53">
        <f>G1036*H1036</f>
        <v>112874.16</v>
      </c>
    </row>
    <row r="1037" spans="2:9">
      <c r="B1037" s="116" t="s">
        <v>34</v>
      </c>
      <c r="C1037" s="117"/>
      <c r="D1037" s="117"/>
      <c r="E1037" s="118"/>
      <c r="F1037" s="76"/>
      <c r="G1037" s="76"/>
      <c r="H1037" s="76"/>
      <c r="I1037" s="77">
        <f>SUM(I1036)</f>
        <v>112874.16</v>
      </c>
    </row>
    <row r="1039" spans="2:9">
      <c r="B1039" s="134" t="s">
        <v>26</v>
      </c>
      <c r="C1039" s="134"/>
      <c r="D1039" s="135" t="s">
        <v>97</v>
      </c>
      <c r="E1039" s="135"/>
      <c r="F1039" s="135"/>
      <c r="G1039" s="135"/>
      <c r="H1039" s="135"/>
      <c r="I1039" s="135"/>
    </row>
    <row r="1040" spans="2:9" ht="51">
      <c r="B1040" s="51" t="s">
        <v>0</v>
      </c>
      <c r="C1040" s="51" t="s">
        <v>1</v>
      </c>
      <c r="D1040" s="51" t="s">
        <v>79</v>
      </c>
      <c r="E1040" s="51" t="s">
        <v>35</v>
      </c>
      <c r="F1040" s="51" t="s">
        <v>39</v>
      </c>
      <c r="G1040" s="51" t="s">
        <v>2</v>
      </c>
      <c r="H1040" s="51" t="s">
        <v>3</v>
      </c>
      <c r="I1040" s="51" t="s">
        <v>4</v>
      </c>
    </row>
    <row r="1041" spans="2:9">
      <c r="B1041" s="52">
        <v>1</v>
      </c>
      <c r="C1041" s="52">
        <v>2</v>
      </c>
      <c r="D1041" s="52">
        <v>3</v>
      </c>
      <c r="E1041" s="52">
        <v>4</v>
      </c>
      <c r="F1041" s="52">
        <v>5</v>
      </c>
      <c r="G1041" s="52">
        <v>6</v>
      </c>
      <c r="H1041" s="52">
        <v>7</v>
      </c>
      <c r="I1041" s="52">
        <v>8</v>
      </c>
    </row>
    <row r="1042" spans="2:9">
      <c r="B1042" s="53">
        <f>I1054+I1051</f>
        <v>104500</v>
      </c>
      <c r="C1042" s="53">
        <f>I1059</f>
        <v>94061.8</v>
      </c>
      <c r="D1042" s="53">
        <f>C1042*112%</f>
        <v>105349.21600000001</v>
      </c>
      <c r="E1042" s="53">
        <f>C1042*169%</f>
        <v>158964.44200000001</v>
      </c>
      <c r="F1042" s="53">
        <f>C1042*355%</f>
        <v>333919.39</v>
      </c>
      <c r="G1042" s="53">
        <f>B1042+D1042+E1042+F1042</f>
        <v>702733.04800000007</v>
      </c>
      <c r="H1042" s="53">
        <f>G1042*10%</f>
        <v>70273.304800000013</v>
      </c>
      <c r="I1042" s="53">
        <f>H1042+G1042</f>
        <v>773006.35280000011</v>
      </c>
    </row>
    <row r="1043" spans="2:9">
      <c r="B1043" s="73" t="s">
        <v>23</v>
      </c>
      <c r="C1043" s="53"/>
      <c r="D1043" s="73"/>
      <c r="E1043" s="55"/>
      <c r="F1043" s="55"/>
      <c r="G1043" s="55"/>
      <c r="H1043" s="56">
        <v>1</v>
      </c>
      <c r="I1043" s="57">
        <f>I1042</f>
        <v>773006.35280000011</v>
      </c>
    </row>
    <row r="1044" spans="2:9">
      <c r="B1044" s="73" t="s">
        <v>24</v>
      </c>
      <c r="C1044" s="53"/>
      <c r="D1044" s="73"/>
      <c r="E1044" s="55"/>
      <c r="F1044" s="55"/>
      <c r="G1044" s="55"/>
      <c r="H1044" s="56"/>
      <c r="I1044" s="57">
        <f>I1043*15%</f>
        <v>115950.95292000001</v>
      </c>
    </row>
    <row r="1045" spans="2:9" ht="25.5">
      <c r="B1045" s="73" t="s">
        <v>25</v>
      </c>
      <c r="C1045" s="53"/>
      <c r="D1045" s="73"/>
      <c r="E1045" s="55"/>
      <c r="F1045" s="55"/>
      <c r="G1045" s="55"/>
      <c r="H1045" s="56"/>
      <c r="I1045" s="58">
        <f>I1043+I1044</f>
        <v>888957.30572000006</v>
      </c>
    </row>
    <row r="1046" spans="2:9">
      <c r="B1046" s="59"/>
      <c r="C1046" s="60"/>
      <c r="D1046" s="59"/>
      <c r="E1046" s="61"/>
      <c r="F1046" s="61"/>
      <c r="G1046" s="61"/>
      <c r="H1046" s="62"/>
      <c r="I1046" s="60"/>
    </row>
    <row r="1047" spans="2:9">
      <c r="B1047" s="64" t="s">
        <v>5</v>
      </c>
      <c r="C1047" s="143" t="s">
        <v>6</v>
      </c>
      <c r="D1047" s="143"/>
      <c r="E1047" s="143"/>
      <c r="F1047" s="64" t="s">
        <v>7</v>
      </c>
      <c r="G1047" s="64" t="s">
        <v>8</v>
      </c>
      <c r="H1047" s="64" t="s">
        <v>9</v>
      </c>
      <c r="I1047" s="64" t="s">
        <v>10</v>
      </c>
    </row>
    <row r="1048" spans="2:9">
      <c r="B1048" s="65"/>
      <c r="C1048" s="119" t="s">
        <v>37</v>
      </c>
      <c r="D1048" s="120"/>
      <c r="E1048" s="121"/>
      <c r="F1048" s="73" t="s">
        <v>20</v>
      </c>
      <c r="G1048" s="156">
        <v>1</v>
      </c>
      <c r="H1048" s="73">
        <v>17000</v>
      </c>
      <c r="I1048" s="73">
        <f>G1048*H1048</f>
        <v>17000</v>
      </c>
    </row>
    <row r="1049" spans="2:9">
      <c r="B1049" s="65"/>
      <c r="C1049" s="119"/>
      <c r="D1049" s="120"/>
      <c r="E1049" s="121"/>
      <c r="F1049" s="73"/>
      <c r="G1049" s="156"/>
      <c r="H1049" s="73"/>
      <c r="I1049" s="73"/>
    </row>
    <row r="1050" spans="2:9">
      <c r="B1050" s="65"/>
      <c r="C1050" s="119" t="s">
        <v>94</v>
      </c>
      <c r="D1050" s="120"/>
      <c r="E1050" s="121"/>
      <c r="F1050" s="73" t="s">
        <v>93</v>
      </c>
      <c r="G1050" s="73">
        <v>0.5</v>
      </c>
      <c r="H1050" s="73">
        <v>40000</v>
      </c>
      <c r="I1050" s="73">
        <f>G1050*H1050</f>
        <v>20000</v>
      </c>
    </row>
    <row r="1051" spans="2:9">
      <c r="B1051" s="70"/>
      <c r="C1051" s="119" t="s">
        <v>34</v>
      </c>
      <c r="D1051" s="120"/>
      <c r="E1051" s="121"/>
      <c r="F1051" s="73"/>
      <c r="G1051" s="73"/>
      <c r="H1051" s="73"/>
      <c r="I1051" s="73">
        <f>SUM(I1048:I1050)</f>
        <v>37000</v>
      </c>
    </row>
    <row r="1052" spans="2:9">
      <c r="B1052" s="119"/>
      <c r="C1052" s="120"/>
      <c r="D1052" s="120"/>
      <c r="E1052" s="120"/>
      <c r="F1052" s="120"/>
      <c r="G1052" s="120"/>
      <c r="H1052" s="120"/>
      <c r="I1052" s="121"/>
    </row>
    <row r="1053" spans="2:9" ht="25.5">
      <c r="B1053" s="70"/>
      <c r="C1053" s="140" t="s">
        <v>15</v>
      </c>
      <c r="D1053" s="141"/>
      <c r="E1053" s="142"/>
      <c r="F1053" s="84" t="s">
        <v>16</v>
      </c>
      <c r="G1053" s="84" t="s">
        <v>17</v>
      </c>
      <c r="H1053" s="84" t="s">
        <v>18</v>
      </c>
      <c r="I1053" s="64" t="s">
        <v>19</v>
      </c>
    </row>
    <row r="1054" spans="2:9">
      <c r="B1054" s="70"/>
      <c r="C1054" s="125" t="s">
        <v>21</v>
      </c>
      <c r="D1054" s="126"/>
      <c r="E1054" s="127"/>
      <c r="F1054" s="53">
        <v>450</v>
      </c>
      <c r="G1054" s="53">
        <v>30</v>
      </c>
      <c r="H1054" s="53">
        <f>F1054*G1054</f>
        <v>13500</v>
      </c>
      <c r="I1054" s="53">
        <f>G1058*(H1054+G1057)</f>
        <v>67500</v>
      </c>
    </row>
    <row r="1055" spans="2:9">
      <c r="B1055" s="70"/>
      <c r="C1055" s="128"/>
      <c r="D1055" s="129"/>
      <c r="E1055" s="130"/>
      <c r="F1055" s="53"/>
      <c r="G1055" s="53"/>
      <c r="H1055" s="73"/>
      <c r="I1055" s="73"/>
    </row>
    <row r="1056" spans="2:9">
      <c r="B1056" s="70"/>
      <c r="C1056" s="85"/>
      <c r="D1056" s="86"/>
      <c r="E1056" s="87"/>
      <c r="F1056" s="73"/>
      <c r="G1056" s="73"/>
      <c r="H1056" s="73"/>
      <c r="I1056" s="73"/>
    </row>
    <row r="1057" spans="2:9">
      <c r="B1057" s="131" t="s">
        <v>11</v>
      </c>
      <c r="C1057" s="133" t="s">
        <v>12</v>
      </c>
      <c r="D1057" s="133"/>
      <c r="E1057" s="133"/>
      <c r="F1057" s="56" t="s">
        <v>13</v>
      </c>
      <c r="G1057" s="74">
        <v>0</v>
      </c>
      <c r="H1057" s="57">
        <v>18812.36</v>
      </c>
      <c r="I1057" s="53">
        <f>H1057*G1057</f>
        <v>0</v>
      </c>
    </row>
    <row r="1058" spans="2:9">
      <c r="B1058" s="132"/>
      <c r="C1058" s="133" t="s">
        <v>14</v>
      </c>
      <c r="D1058" s="133"/>
      <c r="E1058" s="133"/>
      <c r="F1058" s="56" t="s">
        <v>13</v>
      </c>
      <c r="G1058" s="75">
        <v>5</v>
      </c>
      <c r="H1058" s="57">
        <v>18812.36</v>
      </c>
      <c r="I1058" s="53">
        <f>G1058*H1058</f>
        <v>94061.8</v>
      </c>
    </row>
    <row r="1059" spans="2:9">
      <c r="B1059" s="116" t="s">
        <v>34</v>
      </c>
      <c r="C1059" s="117"/>
      <c r="D1059" s="117"/>
      <c r="E1059" s="118"/>
      <c r="F1059" s="76"/>
      <c r="G1059" s="76"/>
      <c r="H1059" s="76"/>
      <c r="I1059" s="77">
        <f>SUM(I1058)</f>
        <v>94061.8</v>
      </c>
    </row>
    <row r="1061" spans="2:9">
      <c r="B1061" s="134" t="s">
        <v>26</v>
      </c>
      <c r="C1061" s="134"/>
      <c r="D1061" s="135" t="s">
        <v>98</v>
      </c>
      <c r="E1061" s="135"/>
      <c r="F1061" s="135"/>
      <c r="G1061" s="135"/>
      <c r="H1061" s="135"/>
      <c r="I1061" s="135"/>
    </row>
    <row r="1062" spans="2:9" ht="51">
      <c r="B1062" s="51" t="s">
        <v>0</v>
      </c>
      <c r="C1062" s="51" t="s">
        <v>1</v>
      </c>
      <c r="D1062" s="51" t="s">
        <v>79</v>
      </c>
      <c r="E1062" s="51" t="s">
        <v>35</v>
      </c>
      <c r="F1062" s="51" t="s">
        <v>39</v>
      </c>
      <c r="G1062" s="51" t="s">
        <v>2</v>
      </c>
      <c r="H1062" s="51" t="s">
        <v>3</v>
      </c>
      <c r="I1062" s="51" t="s">
        <v>4</v>
      </c>
    </row>
    <row r="1063" spans="2:9">
      <c r="B1063" s="52">
        <v>1</v>
      </c>
      <c r="C1063" s="52">
        <v>2</v>
      </c>
      <c r="D1063" s="52">
        <v>3</v>
      </c>
      <c r="E1063" s="52">
        <v>4</v>
      </c>
      <c r="F1063" s="52">
        <v>5</v>
      </c>
      <c r="G1063" s="52">
        <v>6</v>
      </c>
      <c r="H1063" s="52">
        <v>7</v>
      </c>
      <c r="I1063" s="52">
        <v>8</v>
      </c>
    </row>
    <row r="1064" spans="2:9">
      <c r="B1064" s="53">
        <f>I1076+I1073</f>
        <v>17550</v>
      </c>
      <c r="C1064" s="53">
        <f>I1081</f>
        <v>24456.068000000003</v>
      </c>
      <c r="D1064" s="53">
        <f>C1064*112%</f>
        <v>27390.796160000005</v>
      </c>
      <c r="E1064" s="53">
        <f>C1064*169%</f>
        <v>41330.754920000007</v>
      </c>
      <c r="F1064" s="53">
        <f>C1064*355%</f>
        <v>86819.041400000002</v>
      </c>
      <c r="G1064" s="53">
        <f>B1064+D1064+E1064+F1064</f>
        <v>173090.59247999999</v>
      </c>
      <c r="H1064" s="53">
        <f>G1064*10%</f>
        <v>17309.059248000001</v>
      </c>
      <c r="I1064" s="53">
        <f>H1064+G1064</f>
        <v>190399.651728</v>
      </c>
    </row>
    <row r="1065" spans="2:9">
      <c r="B1065" s="73" t="s">
        <v>23</v>
      </c>
      <c r="C1065" s="53"/>
      <c r="D1065" s="73"/>
      <c r="E1065" s="55"/>
      <c r="F1065" s="55"/>
      <c r="G1065" s="55"/>
      <c r="H1065" s="56">
        <v>1</v>
      </c>
      <c r="I1065" s="57">
        <f>I1064</f>
        <v>190399.651728</v>
      </c>
    </row>
    <row r="1066" spans="2:9">
      <c r="B1066" s="73" t="s">
        <v>24</v>
      </c>
      <c r="C1066" s="53"/>
      <c r="D1066" s="73"/>
      <c r="E1066" s="55"/>
      <c r="F1066" s="55"/>
      <c r="G1066" s="55"/>
      <c r="H1066" s="56"/>
      <c r="I1066" s="57">
        <f>I1065*15%</f>
        <v>28559.9477592</v>
      </c>
    </row>
    <row r="1067" spans="2:9" ht="25.5">
      <c r="B1067" s="73" t="s">
        <v>25</v>
      </c>
      <c r="C1067" s="53"/>
      <c r="D1067" s="73"/>
      <c r="E1067" s="55"/>
      <c r="F1067" s="55"/>
      <c r="G1067" s="55"/>
      <c r="H1067" s="56"/>
      <c r="I1067" s="58">
        <f>I1065+I1066</f>
        <v>218959.5994872</v>
      </c>
    </row>
    <row r="1068" spans="2:9">
      <c r="B1068" s="59"/>
      <c r="C1068" s="60"/>
      <c r="D1068" s="59"/>
      <c r="E1068" s="61"/>
      <c r="F1068" s="61"/>
      <c r="G1068" s="61"/>
      <c r="H1068" s="62"/>
      <c r="I1068" s="60"/>
    </row>
    <row r="1069" spans="2:9">
      <c r="B1069" s="64" t="s">
        <v>5</v>
      </c>
      <c r="C1069" s="143" t="s">
        <v>6</v>
      </c>
      <c r="D1069" s="143"/>
      <c r="E1069" s="143"/>
      <c r="F1069" s="64" t="s">
        <v>7</v>
      </c>
      <c r="G1069" s="64" t="s">
        <v>8</v>
      </c>
      <c r="H1069" s="64" t="s">
        <v>9</v>
      </c>
      <c r="I1069" s="64" t="s">
        <v>10</v>
      </c>
    </row>
    <row r="1070" spans="2:9">
      <c r="B1070" s="65"/>
      <c r="C1070" s="119"/>
      <c r="D1070" s="120"/>
      <c r="E1070" s="121"/>
      <c r="F1070" s="73"/>
      <c r="G1070" s="156"/>
      <c r="H1070" s="73"/>
      <c r="I1070" s="73"/>
    </row>
    <row r="1071" spans="2:9">
      <c r="B1071" s="65"/>
      <c r="C1071" s="119"/>
      <c r="D1071" s="120"/>
      <c r="E1071" s="121"/>
      <c r="F1071" s="73"/>
      <c r="G1071" s="156"/>
      <c r="H1071" s="73"/>
      <c r="I1071" s="73"/>
    </row>
    <row r="1072" spans="2:9">
      <c r="B1072" s="65"/>
      <c r="C1072" s="119"/>
      <c r="D1072" s="120"/>
      <c r="E1072" s="121"/>
      <c r="F1072" s="73"/>
      <c r="G1072" s="73"/>
      <c r="H1072" s="73"/>
      <c r="I1072" s="73"/>
    </row>
    <row r="1073" spans="2:9">
      <c r="B1073" s="70"/>
      <c r="C1073" s="119" t="s">
        <v>34</v>
      </c>
      <c r="D1073" s="120"/>
      <c r="E1073" s="121"/>
      <c r="F1073" s="73"/>
      <c r="G1073" s="73"/>
      <c r="H1073" s="73"/>
      <c r="I1073" s="73">
        <f>SUM(I1070:I1072)</f>
        <v>0</v>
      </c>
    </row>
    <row r="1074" spans="2:9">
      <c r="B1074" s="119"/>
      <c r="C1074" s="120"/>
      <c r="D1074" s="120"/>
      <c r="E1074" s="120"/>
      <c r="F1074" s="120"/>
      <c r="G1074" s="120"/>
      <c r="H1074" s="120"/>
      <c r="I1074" s="121"/>
    </row>
    <row r="1075" spans="2:9" ht="25.5">
      <c r="B1075" s="70"/>
      <c r="C1075" s="140" t="s">
        <v>15</v>
      </c>
      <c r="D1075" s="141"/>
      <c r="E1075" s="142"/>
      <c r="F1075" s="84" t="s">
        <v>16</v>
      </c>
      <c r="G1075" s="84" t="s">
        <v>17</v>
      </c>
      <c r="H1075" s="84" t="s">
        <v>18</v>
      </c>
      <c r="I1075" s="64" t="s">
        <v>19</v>
      </c>
    </row>
    <row r="1076" spans="2:9">
      <c r="B1076" s="70"/>
      <c r="C1076" s="125" t="s">
        <v>21</v>
      </c>
      <c r="D1076" s="126"/>
      <c r="E1076" s="127"/>
      <c r="F1076" s="53">
        <v>450</v>
      </c>
      <c r="G1076" s="53">
        <v>30</v>
      </c>
      <c r="H1076" s="53">
        <f>F1076*G1076</f>
        <v>13500</v>
      </c>
      <c r="I1076" s="53">
        <f>G1080*(H1076+G1079)</f>
        <v>17550</v>
      </c>
    </row>
    <row r="1077" spans="2:9">
      <c r="B1077" s="70"/>
      <c r="C1077" s="128"/>
      <c r="D1077" s="129"/>
      <c r="E1077" s="130"/>
      <c r="F1077" s="53"/>
      <c r="G1077" s="53"/>
      <c r="H1077" s="73"/>
      <c r="I1077" s="73"/>
    </row>
    <row r="1078" spans="2:9">
      <c r="B1078" s="70"/>
      <c r="C1078" s="85"/>
      <c r="D1078" s="86"/>
      <c r="E1078" s="87"/>
      <c r="F1078" s="73"/>
      <c r="G1078" s="73"/>
      <c r="H1078" s="73"/>
      <c r="I1078" s="73"/>
    </row>
    <row r="1079" spans="2:9">
      <c r="B1079" s="131" t="s">
        <v>11</v>
      </c>
      <c r="C1079" s="133" t="s">
        <v>12</v>
      </c>
      <c r="D1079" s="133"/>
      <c r="E1079" s="133"/>
      <c r="F1079" s="56" t="s">
        <v>13</v>
      </c>
      <c r="G1079" s="74">
        <v>0</v>
      </c>
      <c r="H1079" s="57">
        <v>18812.36</v>
      </c>
      <c r="I1079" s="53">
        <f>H1079*G1079</f>
        <v>0</v>
      </c>
    </row>
    <row r="1080" spans="2:9">
      <c r="B1080" s="132"/>
      <c r="C1080" s="133" t="s">
        <v>14</v>
      </c>
      <c r="D1080" s="133"/>
      <c r="E1080" s="133"/>
      <c r="F1080" s="56" t="s">
        <v>13</v>
      </c>
      <c r="G1080" s="75">
        <v>1.3</v>
      </c>
      <c r="H1080" s="57">
        <v>18812.36</v>
      </c>
      <c r="I1080" s="53">
        <f>G1080*H1080</f>
        <v>24456.068000000003</v>
      </c>
    </row>
    <row r="1081" spans="2:9">
      <c r="B1081" s="116" t="s">
        <v>34</v>
      </c>
      <c r="C1081" s="117"/>
      <c r="D1081" s="117"/>
      <c r="E1081" s="118"/>
      <c r="F1081" s="76"/>
      <c r="G1081" s="76"/>
      <c r="H1081" s="76"/>
      <c r="I1081" s="77">
        <f>SUM(I1080)</f>
        <v>24456.068000000003</v>
      </c>
    </row>
    <row r="1083" spans="2:9">
      <c r="B1083" s="134" t="s">
        <v>26</v>
      </c>
      <c r="C1083" s="134"/>
      <c r="D1083" s="135" t="s">
        <v>98</v>
      </c>
      <c r="E1083" s="135"/>
      <c r="F1083" s="135"/>
      <c r="G1083" s="135"/>
      <c r="H1083" s="135"/>
      <c r="I1083" s="135"/>
    </row>
    <row r="1084" spans="2:9" ht="51">
      <c r="B1084" s="51" t="s">
        <v>0</v>
      </c>
      <c r="C1084" s="51" t="s">
        <v>1</v>
      </c>
      <c r="D1084" s="51" t="s">
        <v>79</v>
      </c>
      <c r="E1084" s="51" t="s">
        <v>35</v>
      </c>
      <c r="F1084" s="51" t="s">
        <v>39</v>
      </c>
      <c r="G1084" s="51" t="s">
        <v>2</v>
      </c>
      <c r="H1084" s="51" t="s">
        <v>3</v>
      </c>
      <c r="I1084" s="51" t="s">
        <v>4</v>
      </c>
    </row>
    <row r="1085" spans="2:9">
      <c r="B1085" s="52">
        <v>1</v>
      </c>
      <c r="C1085" s="52">
        <v>2</v>
      </c>
      <c r="D1085" s="52">
        <v>3</v>
      </c>
      <c r="E1085" s="52">
        <v>4</v>
      </c>
      <c r="F1085" s="52">
        <v>5</v>
      </c>
      <c r="G1085" s="52">
        <v>6</v>
      </c>
      <c r="H1085" s="52">
        <v>7</v>
      </c>
      <c r="I1085" s="52">
        <v>8</v>
      </c>
    </row>
    <row r="1086" spans="2:9">
      <c r="B1086" s="53">
        <f>I1098+I1095</f>
        <v>17550</v>
      </c>
      <c r="C1086" s="53">
        <f>I1103</f>
        <v>24456.068000000003</v>
      </c>
      <c r="D1086" s="53">
        <f>C1086*112%</f>
        <v>27390.796160000005</v>
      </c>
      <c r="E1086" s="53">
        <f>C1086*169%</f>
        <v>41330.754920000007</v>
      </c>
      <c r="F1086" s="53">
        <f>C1086*355%</f>
        <v>86819.041400000002</v>
      </c>
      <c r="G1086" s="53">
        <f>B1086+D1086+E1086+F1086</f>
        <v>173090.59247999999</v>
      </c>
      <c r="H1086" s="53">
        <f>G1086*10%</f>
        <v>17309.059248000001</v>
      </c>
      <c r="I1086" s="53">
        <f>H1086+G1086</f>
        <v>190399.651728</v>
      </c>
    </row>
    <row r="1087" spans="2:9">
      <c r="B1087" s="73" t="s">
        <v>23</v>
      </c>
      <c r="C1087" s="53"/>
      <c r="D1087" s="73"/>
      <c r="E1087" s="55"/>
      <c r="F1087" s="55"/>
      <c r="G1087" s="55"/>
      <c r="H1087" s="56">
        <v>1</v>
      </c>
      <c r="I1087" s="57">
        <f>I1086</f>
        <v>190399.651728</v>
      </c>
    </row>
    <row r="1088" spans="2:9">
      <c r="B1088" s="73" t="s">
        <v>24</v>
      </c>
      <c r="C1088" s="53"/>
      <c r="D1088" s="73"/>
      <c r="E1088" s="55"/>
      <c r="F1088" s="55"/>
      <c r="G1088" s="55"/>
      <c r="H1088" s="56"/>
      <c r="I1088" s="57">
        <f>I1087*15%</f>
        <v>28559.9477592</v>
      </c>
    </row>
    <row r="1089" spans="2:9" ht="25.5">
      <c r="B1089" s="73" t="s">
        <v>25</v>
      </c>
      <c r="C1089" s="53"/>
      <c r="D1089" s="73"/>
      <c r="E1089" s="55"/>
      <c r="F1089" s="55"/>
      <c r="G1089" s="55"/>
      <c r="H1089" s="56"/>
      <c r="I1089" s="58">
        <f>I1087+I1088</f>
        <v>218959.5994872</v>
      </c>
    </row>
    <row r="1090" spans="2:9">
      <c r="B1090" s="59"/>
      <c r="C1090" s="60"/>
      <c r="D1090" s="59"/>
      <c r="E1090" s="61"/>
      <c r="F1090" s="61"/>
      <c r="G1090" s="61"/>
      <c r="H1090" s="62"/>
      <c r="I1090" s="60"/>
    </row>
    <row r="1091" spans="2:9">
      <c r="B1091" s="64" t="s">
        <v>5</v>
      </c>
      <c r="C1091" s="143" t="s">
        <v>6</v>
      </c>
      <c r="D1091" s="143"/>
      <c r="E1091" s="143"/>
      <c r="F1091" s="64" t="s">
        <v>7</v>
      </c>
      <c r="G1091" s="64" t="s">
        <v>8</v>
      </c>
      <c r="H1091" s="64" t="s">
        <v>9</v>
      </c>
      <c r="I1091" s="64" t="s">
        <v>10</v>
      </c>
    </row>
    <row r="1092" spans="2:9">
      <c r="B1092" s="65"/>
      <c r="C1092" s="119"/>
      <c r="D1092" s="120"/>
      <c r="E1092" s="121"/>
      <c r="F1092" s="73"/>
      <c r="G1092" s="156"/>
      <c r="H1092" s="73"/>
      <c r="I1092" s="73"/>
    </row>
    <row r="1093" spans="2:9">
      <c r="B1093" s="65"/>
      <c r="C1093" s="119"/>
      <c r="D1093" s="120"/>
      <c r="E1093" s="121"/>
      <c r="F1093" s="73"/>
      <c r="G1093" s="156"/>
      <c r="H1093" s="73"/>
      <c r="I1093" s="73"/>
    </row>
    <row r="1094" spans="2:9">
      <c r="B1094" s="65"/>
      <c r="C1094" s="119"/>
      <c r="D1094" s="120"/>
      <c r="E1094" s="121"/>
      <c r="F1094" s="73"/>
      <c r="G1094" s="73"/>
      <c r="H1094" s="73"/>
      <c r="I1094" s="73"/>
    </row>
    <row r="1095" spans="2:9">
      <c r="B1095" s="70"/>
      <c r="C1095" s="119" t="s">
        <v>34</v>
      </c>
      <c r="D1095" s="120"/>
      <c r="E1095" s="121"/>
      <c r="F1095" s="73"/>
      <c r="G1095" s="73"/>
      <c r="H1095" s="73"/>
      <c r="I1095" s="73">
        <f>SUM(I1092:I1094)</f>
        <v>0</v>
      </c>
    </row>
    <row r="1096" spans="2:9">
      <c r="B1096" s="119"/>
      <c r="C1096" s="120"/>
      <c r="D1096" s="120"/>
      <c r="E1096" s="120"/>
      <c r="F1096" s="120"/>
      <c r="G1096" s="120"/>
      <c r="H1096" s="120"/>
      <c r="I1096" s="121"/>
    </row>
    <row r="1097" spans="2:9" ht="25.5">
      <c r="B1097" s="70"/>
      <c r="C1097" s="140" t="s">
        <v>15</v>
      </c>
      <c r="D1097" s="141"/>
      <c r="E1097" s="142"/>
      <c r="F1097" s="84" t="s">
        <v>16</v>
      </c>
      <c r="G1097" s="84" t="s">
        <v>17</v>
      </c>
      <c r="H1097" s="84" t="s">
        <v>18</v>
      </c>
      <c r="I1097" s="64" t="s">
        <v>19</v>
      </c>
    </row>
    <row r="1098" spans="2:9">
      <c r="B1098" s="70"/>
      <c r="C1098" s="125" t="s">
        <v>21</v>
      </c>
      <c r="D1098" s="126"/>
      <c r="E1098" s="127"/>
      <c r="F1098" s="53">
        <v>450</v>
      </c>
      <c r="G1098" s="53">
        <v>30</v>
      </c>
      <c r="H1098" s="53">
        <f>F1098*G1098</f>
        <v>13500</v>
      </c>
      <c r="I1098" s="53">
        <f>G1102*(H1098+G1101)</f>
        <v>17550</v>
      </c>
    </row>
    <row r="1099" spans="2:9">
      <c r="B1099" s="70"/>
      <c r="C1099" s="128"/>
      <c r="D1099" s="129"/>
      <c r="E1099" s="130"/>
      <c r="F1099" s="53"/>
      <c r="G1099" s="53"/>
      <c r="H1099" s="73"/>
      <c r="I1099" s="73"/>
    </row>
    <row r="1100" spans="2:9">
      <c r="B1100" s="70"/>
      <c r="C1100" s="85"/>
      <c r="D1100" s="86"/>
      <c r="E1100" s="87"/>
      <c r="F1100" s="73"/>
      <c r="G1100" s="73"/>
      <c r="H1100" s="73"/>
      <c r="I1100" s="73"/>
    </row>
    <row r="1101" spans="2:9">
      <c r="B1101" s="131" t="s">
        <v>11</v>
      </c>
      <c r="C1101" s="133" t="s">
        <v>12</v>
      </c>
      <c r="D1101" s="133"/>
      <c r="E1101" s="133"/>
      <c r="F1101" s="56" t="s">
        <v>13</v>
      </c>
      <c r="G1101" s="74">
        <v>0</v>
      </c>
      <c r="H1101" s="57">
        <v>18812.36</v>
      </c>
      <c r="I1101" s="53">
        <f>H1101*G1101</f>
        <v>0</v>
      </c>
    </row>
    <row r="1102" spans="2:9">
      <c r="B1102" s="132"/>
      <c r="C1102" s="133" t="s">
        <v>14</v>
      </c>
      <c r="D1102" s="133"/>
      <c r="E1102" s="133"/>
      <c r="F1102" s="56" t="s">
        <v>13</v>
      </c>
      <c r="G1102" s="75">
        <v>1.3</v>
      </c>
      <c r="H1102" s="57">
        <v>18812.36</v>
      </c>
      <c r="I1102" s="53">
        <f>G1102*H1102</f>
        <v>24456.068000000003</v>
      </c>
    </row>
    <row r="1103" spans="2:9">
      <c r="B1103" s="116" t="s">
        <v>34</v>
      </c>
      <c r="C1103" s="117"/>
      <c r="D1103" s="117"/>
      <c r="E1103" s="118"/>
      <c r="F1103" s="76"/>
      <c r="G1103" s="76"/>
      <c r="H1103" s="76"/>
      <c r="I1103" s="77">
        <f>SUM(I1102)</f>
        <v>24456.068000000003</v>
      </c>
    </row>
    <row r="1105" spans="2:9">
      <c r="B1105" s="134" t="s">
        <v>26</v>
      </c>
      <c r="C1105" s="134"/>
      <c r="D1105" s="135" t="s">
        <v>100</v>
      </c>
      <c r="E1105" s="135"/>
      <c r="F1105" s="135"/>
      <c r="G1105" s="135"/>
      <c r="H1105" s="135"/>
      <c r="I1105" s="135"/>
    </row>
    <row r="1106" spans="2:9" ht="51">
      <c r="B1106" s="51" t="s">
        <v>0</v>
      </c>
      <c r="C1106" s="51" t="s">
        <v>1</v>
      </c>
      <c r="D1106" s="51" t="s">
        <v>79</v>
      </c>
      <c r="E1106" s="51" t="s">
        <v>35</v>
      </c>
      <c r="F1106" s="51" t="s">
        <v>39</v>
      </c>
      <c r="G1106" s="51" t="s">
        <v>2</v>
      </c>
      <c r="H1106" s="51" t="s">
        <v>3</v>
      </c>
      <c r="I1106" s="51" t="s">
        <v>4</v>
      </c>
    </row>
    <row r="1107" spans="2:9">
      <c r="B1107" s="52">
        <v>1</v>
      </c>
      <c r="C1107" s="52">
        <v>2</v>
      </c>
      <c r="D1107" s="52">
        <v>3</v>
      </c>
      <c r="E1107" s="52">
        <v>4</v>
      </c>
      <c r="F1107" s="52">
        <v>5</v>
      </c>
      <c r="G1107" s="52">
        <v>6</v>
      </c>
      <c r="H1107" s="52">
        <v>7</v>
      </c>
      <c r="I1107" s="52">
        <v>8</v>
      </c>
    </row>
    <row r="1108" spans="2:9">
      <c r="B1108" s="53">
        <f>I1120+I1117</f>
        <v>233000</v>
      </c>
      <c r="C1108" s="53">
        <f>I1125</f>
        <v>225748.32</v>
      </c>
      <c r="D1108" s="53">
        <f>C1108*112%</f>
        <v>252838.11840000004</v>
      </c>
      <c r="E1108" s="53">
        <f>C1108*169%</f>
        <v>381514.66080000001</v>
      </c>
      <c r="F1108" s="53">
        <f>C1108*355%</f>
        <v>801406.53599999996</v>
      </c>
      <c r="G1108" s="53">
        <f>B1108+D1108+E1108+F1108</f>
        <v>1668759.3152000001</v>
      </c>
      <c r="H1108" s="53">
        <f>G1108*10%</f>
        <v>166875.93152000001</v>
      </c>
      <c r="I1108" s="53">
        <f>H1108+G1108</f>
        <v>1835635.2467200002</v>
      </c>
    </row>
    <row r="1109" spans="2:9">
      <c r="B1109" s="73" t="s">
        <v>23</v>
      </c>
      <c r="C1109" s="53"/>
      <c r="D1109" s="73"/>
      <c r="E1109" s="55"/>
      <c r="F1109" s="55"/>
      <c r="G1109" s="55"/>
      <c r="H1109" s="56">
        <v>1</v>
      </c>
      <c r="I1109" s="57">
        <f>I1108</f>
        <v>1835635.2467200002</v>
      </c>
    </row>
    <row r="1110" spans="2:9">
      <c r="B1110" s="73" t="s">
        <v>24</v>
      </c>
      <c r="C1110" s="53"/>
      <c r="D1110" s="73"/>
      <c r="E1110" s="55"/>
      <c r="F1110" s="55"/>
      <c r="G1110" s="55"/>
      <c r="H1110" s="56"/>
      <c r="I1110" s="57">
        <f>I1109*15%</f>
        <v>275345.28700800001</v>
      </c>
    </row>
    <row r="1111" spans="2:9" ht="25.5">
      <c r="B1111" s="73" t="s">
        <v>25</v>
      </c>
      <c r="C1111" s="53"/>
      <c r="D1111" s="73"/>
      <c r="E1111" s="55"/>
      <c r="F1111" s="55"/>
      <c r="G1111" s="55"/>
      <c r="H1111" s="56"/>
      <c r="I1111" s="58">
        <f>I1109+I1110</f>
        <v>2110980.5337280002</v>
      </c>
    </row>
    <row r="1112" spans="2:9">
      <c r="B1112" s="59"/>
      <c r="C1112" s="60"/>
      <c r="D1112" s="59"/>
      <c r="E1112" s="61"/>
      <c r="F1112" s="61"/>
      <c r="G1112" s="61"/>
      <c r="H1112" s="62"/>
      <c r="I1112" s="60"/>
    </row>
    <row r="1113" spans="2:9">
      <c r="B1113" s="64" t="s">
        <v>5</v>
      </c>
      <c r="C1113" s="143" t="s">
        <v>6</v>
      </c>
      <c r="D1113" s="143"/>
      <c r="E1113" s="143"/>
      <c r="F1113" s="64" t="s">
        <v>7</v>
      </c>
      <c r="G1113" s="64" t="s">
        <v>8</v>
      </c>
      <c r="H1113" s="64" t="s">
        <v>9</v>
      </c>
      <c r="I1113" s="64" t="s">
        <v>10</v>
      </c>
    </row>
    <row r="1114" spans="2:9">
      <c r="B1114" s="65"/>
      <c r="C1114" s="119" t="s">
        <v>37</v>
      </c>
      <c r="D1114" s="120"/>
      <c r="E1114" s="121"/>
      <c r="F1114" s="73" t="s">
        <v>20</v>
      </c>
      <c r="G1114" s="156">
        <v>3</v>
      </c>
      <c r="H1114" s="73">
        <v>17000</v>
      </c>
      <c r="I1114" s="73">
        <f>G1114*H1114</f>
        <v>51000</v>
      </c>
    </row>
    <row r="1115" spans="2:9">
      <c r="B1115" s="65"/>
      <c r="C1115" s="119" t="s">
        <v>99</v>
      </c>
      <c r="D1115" s="120"/>
      <c r="E1115" s="121"/>
      <c r="F1115" s="73"/>
      <c r="G1115" s="156"/>
      <c r="H1115" s="73"/>
      <c r="I1115" s="73"/>
    </row>
    <row r="1116" spans="2:9">
      <c r="B1116" s="65"/>
      <c r="C1116" s="119" t="s">
        <v>94</v>
      </c>
      <c r="D1116" s="120"/>
      <c r="E1116" s="121"/>
      <c r="F1116" s="73" t="s">
        <v>93</v>
      </c>
      <c r="G1116" s="73">
        <v>0.5</v>
      </c>
      <c r="H1116" s="73">
        <v>40000</v>
      </c>
      <c r="I1116" s="73">
        <f>G1116*H1116</f>
        <v>20000</v>
      </c>
    </row>
    <row r="1117" spans="2:9">
      <c r="B1117" s="70"/>
      <c r="C1117" s="119" t="s">
        <v>34</v>
      </c>
      <c r="D1117" s="120"/>
      <c r="E1117" s="121"/>
      <c r="F1117" s="73"/>
      <c r="G1117" s="73"/>
      <c r="H1117" s="73"/>
      <c r="I1117" s="73">
        <f>SUM(I1114:I1116)</f>
        <v>71000</v>
      </c>
    </row>
    <row r="1118" spans="2:9">
      <c r="B1118" s="119"/>
      <c r="C1118" s="120"/>
      <c r="D1118" s="120"/>
      <c r="E1118" s="120"/>
      <c r="F1118" s="120"/>
      <c r="G1118" s="120"/>
      <c r="H1118" s="120"/>
      <c r="I1118" s="121"/>
    </row>
    <row r="1119" spans="2:9" ht="25.5">
      <c r="B1119" s="70"/>
      <c r="C1119" s="140" t="s">
        <v>15</v>
      </c>
      <c r="D1119" s="141"/>
      <c r="E1119" s="142"/>
      <c r="F1119" s="84" t="s">
        <v>16</v>
      </c>
      <c r="G1119" s="84" t="s">
        <v>17</v>
      </c>
      <c r="H1119" s="84" t="s">
        <v>18</v>
      </c>
      <c r="I1119" s="64" t="s">
        <v>19</v>
      </c>
    </row>
    <row r="1120" spans="2:9">
      <c r="B1120" s="70"/>
      <c r="C1120" s="125" t="s">
        <v>21</v>
      </c>
      <c r="D1120" s="126"/>
      <c r="E1120" s="127"/>
      <c r="F1120" s="53">
        <v>450</v>
      </c>
      <c r="G1120" s="53">
        <v>30</v>
      </c>
      <c r="H1120" s="53">
        <f>F1120*G1120</f>
        <v>13500</v>
      </c>
      <c r="I1120" s="53">
        <f>G1124*(H1120+G1123)</f>
        <v>162000</v>
      </c>
    </row>
    <row r="1121" spans="2:9">
      <c r="B1121" s="70"/>
      <c r="C1121" s="128"/>
      <c r="D1121" s="129"/>
      <c r="E1121" s="130"/>
      <c r="F1121" s="53"/>
      <c r="G1121" s="53"/>
      <c r="H1121" s="73"/>
      <c r="I1121" s="73"/>
    </row>
    <row r="1122" spans="2:9">
      <c r="B1122" s="70"/>
      <c r="C1122" s="85"/>
      <c r="D1122" s="86"/>
      <c r="E1122" s="87"/>
      <c r="F1122" s="73"/>
      <c r="G1122" s="73"/>
      <c r="H1122" s="73"/>
      <c r="I1122" s="73"/>
    </row>
    <row r="1123" spans="2:9">
      <c r="B1123" s="131" t="s">
        <v>11</v>
      </c>
      <c r="C1123" s="133" t="s">
        <v>12</v>
      </c>
      <c r="D1123" s="133"/>
      <c r="E1123" s="133"/>
      <c r="F1123" s="56" t="s">
        <v>13</v>
      </c>
      <c r="G1123" s="74">
        <v>0</v>
      </c>
      <c r="H1123" s="57">
        <v>18812.36</v>
      </c>
      <c r="I1123" s="53">
        <f>H1123*G1123</f>
        <v>0</v>
      </c>
    </row>
    <row r="1124" spans="2:9">
      <c r="B1124" s="132"/>
      <c r="C1124" s="133" t="s">
        <v>14</v>
      </c>
      <c r="D1124" s="133"/>
      <c r="E1124" s="133"/>
      <c r="F1124" s="56" t="s">
        <v>13</v>
      </c>
      <c r="G1124" s="75">
        <v>12</v>
      </c>
      <c r="H1124" s="57">
        <v>18812.36</v>
      </c>
      <c r="I1124" s="53">
        <f>G1124*H1124</f>
        <v>225748.32</v>
      </c>
    </row>
    <row r="1125" spans="2:9">
      <c r="B1125" s="116" t="s">
        <v>34</v>
      </c>
      <c r="C1125" s="117"/>
      <c r="D1125" s="117"/>
      <c r="E1125" s="118"/>
      <c r="F1125" s="76"/>
      <c r="G1125" s="76"/>
      <c r="H1125" s="76"/>
      <c r="I1125" s="77">
        <f>SUM(I1124)</f>
        <v>225748.32</v>
      </c>
    </row>
    <row r="1127" spans="2:9">
      <c r="B1127" s="134" t="s">
        <v>26</v>
      </c>
      <c r="C1127" s="134"/>
      <c r="D1127" s="135" t="s">
        <v>101</v>
      </c>
      <c r="E1127" s="135"/>
      <c r="F1127" s="135"/>
      <c r="G1127" s="135"/>
      <c r="H1127" s="135"/>
      <c r="I1127" s="135"/>
    </row>
    <row r="1128" spans="2:9" ht="51">
      <c r="B1128" s="51" t="s">
        <v>0</v>
      </c>
      <c r="C1128" s="51" t="s">
        <v>1</v>
      </c>
      <c r="D1128" s="51" t="s">
        <v>79</v>
      </c>
      <c r="E1128" s="51" t="s">
        <v>35</v>
      </c>
      <c r="F1128" s="51" t="s">
        <v>39</v>
      </c>
      <c r="G1128" s="51" t="s">
        <v>2</v>
      </c>
      <c r="H1128" s="51" t="s">
        <v>3</v>
      </c>
      <c r="I1128" s="51" t="s">
        <v>4</v>
      </c>
    </row>
    <row r="1129" spans="2:9">
      <c r="B1129" s="52">
        <v>1</v>
      </c>
      <c r="C1129" s="52">
        <v>2</v>
      </c>
      <c r="D1129" s="52">
        <v>3</v>
      </c>
      <c r="E1129" s="52">
        <v>4</v>
      </c>
      <c r="F1129" s="52">
        <v>5</v>
      </c>
      <c r="G1129" s="52">
        <v>6</v>
      </c>
      <c r="H1129" s="52">
        <v>7</v>
      </c>
      <c r="I1129" s="52">
        <v>8</v>
      </c>
    </row>
    <row r="1130" spans="2:9">
      <c r="B1130" s="53">
        <f>I1142+I1139</f>
        <v>138500</v>
      </c>
      <c r="C1130" s="53">
        <f>I1147</f>
        <v>94061.8</v>
      </c>
      <c r="D1130" s="53">
        <f>C1130*112%</f>
        <v>105349.21600000001</v>
      </c>
      <c r="E1130" s="53">
        <f>C1130*169%</f>
        <v>158964.44200000001</v>
      </c>
      <c r="F1130" s="53">
        <f>C1130*355%</f>
        <v>333919.39</v>
      </c>
      <c r="G1130" s="53">
        <f>B1130+D1130+E1130+F1130</f>
        <v>736733.04800000007</v>
      </c>
      <c r="H1130" s="53">
        <f>G1130*10%</f>
        <v>73673.304800000013</v>
      </c>
      <c r="I1130" s="53">
        <f>H1130+G1130</f>
        <v>810406.35280000011</v>
      </c>
    </row>
    <row r="1131" spans="2:9">
      <c r="B1131" s="73" t="s">
        <v>23</v>
      </c>
      <c r="C1131" s="53"/>
      <c r="D1131" s="73"/>
      <c r="E1131" s="55"/>
      <c r="F1131" s="55"/>
      <c r="G1131" s="55"/>
      <c r="H1131" s="56">
        <v>1</v>
      </c>
      <c r="I1131" s="57">
        <f>I1130</f>
        <v>810406.35280000011</v>
      </c>
    </row>
    <row r="1132" spans="2:9">
      <c r="B1132" s="73" t="s">
        <v>24</v>
      </c>
      <c r="C1132" s="53"/>
      <c r="D1132" s="73"/>
      <c r="E1132" s="55"/>
      <c r="F1132" s="55"/>
      <c r="G1132" s="55"/>
      <c r="H1132" s="56"/>
      <c r="I1132" s="57">
        <f>I1131*15%</f>
        <v>121560.95292000001</v>
      </c>
    </row>
    <row r="1133" spans="2:9" ht="25.5">
      <c r="B1133" s="73" t="s">
        <v>25</v>
      </c>
      <c r="C1133" s="53"/>
      <c r="D1133" s="73"/>
      <c r="E1133" s="55"/>
      <c r="F1133" s="55"/>
      <c r="G1133" s="55"/>
      <c r="H1133" s="56"/>
      <c r="I1133" s="58">
        <f>I1131+I1132</f>
        <v>931967.30572000006</v>
      </c>
    </row>
    <row r="1134" spans="2:9">
      <c r="B1134" s="59"/>
      <c r="C1134" s="60"/>
      <c r="D1134" s="59"/>
      <c r="E1134" s="61"/>
      <c r="F1134" s="61"/>
      <c r="G1134" s="61"/>
      <c r="H1134" s="62"/>
      <c r="I1134" s="60"/>
    </row>
    <row r="1135" spans="2:9">
      <c r="B1135" s="64" t="s">
        <v>5</v>
      </c>
      <c r="C1135" s="143" t="s">
        <v>6</v>
      </c>
      <c r="D1135" s="143"/>
      <c r="E1135" s="143"/>
      <c r="F1135" s="64" t="s">
        <v>7</v>
      </c>
      <c r="G1135" s="64" t="s">
        <v>8</v>
      </c>
      <c r="H1135" s="64" t="s">
        <v>9</v>
      </c>
      <c r="I1135" s="64" t="s">
        <v>10</v>
      </c>
    </row>
    <row r="1136" spans="2:9">
      <c r="B1136" s="65"/>
      <c r="C1136" s="119" t="s">
        <v>37</v>
      </c>
      <c r="D1136" s="120"/>
      <c r="E1136" s="121"/>
      <c r="F1136" s="73" t="s">
        <v>20</v>
      </c>
      <c r="G1136" s="156">
        <v>3</v>
      </c>
      <c r="H1136" s="73">
        <v>17000</v>
      </c>
      <c r="I1136" s="73">
        <f>G1136*H1136</f>
        <v>51000</v>
      </c>
    </row>
    <row r="1137" spans="2:9">
      <c r="B1137" s="65"/>
      <c r="C1137" s="119"/>
      <c r="D1137" s="120"/>
      <c r="E1137" s="121"/>
      <c r="F1137" s="73"/>
      <c r="G1137" s="156"/>
      <c r="H1137" s="73"/>
      <c r="I1137" s="73"/>
    </row>
    <row r="1138" spans="2:9">
      <c r="B1138" s="65"/>
      <c r="C1138" s="119" t="s">
        <v>94</v>
      </c>
      <c r="D1138" s="120"/>
      <c r="E1138" s="121"/>
      <c r="F1138" s="73" t="s">
        <v>93</v>
      </c>
      <c r="G1138" s="73">
        <v>0.5</v>
      </c>
      <c r="H1138" s="73">
        <v>40000</v>
      </c>
      <c r="I1138" s="73">
        <f>G1138*H1138</f>
        <v>20000</v>
      </c>
    </row>
    <row r="1139" spans="2:9">
      <c r="B1139" s="70"/>
      <c r="C1139" s="119" t="s">
        <v>34</v>
      </c>
      <c r="D1139" s="120"/>
      <c r="E1139" s="121"/>
      <c r="F1139" s="73"/>
      <c r="G1139" s="73"/>
      <c r="H1139" s="73"/>
      <c r="I1139" s="73">
        <f>SUM(I1136:I1138)</f>
        <v>71000</v>
      </c>
    </row>
    <row r="1140" spans="2:9">
      <c r="B1140" s="119"/>
      <c r="C1140" s="120"/>
      <c r="D1140" s="120"/>
      <c r="E1140" s="120"/>
      <c r="F1140" s="120"/>
      <c r="G1140" s="120"/>
      <c r="H1140" s="120"/>
      <c r="I1140" s="121"/>
    </row>
    <row r="1141" spans="2:9" ht="25.5">
      <c r="B1141" s="70"/>
      <c r="C1141" s="140" t="s">
        <v>15</v>
      </c>
      <c r="D1141" s="141"/>
      <c r="E1141" s="142"/>
      <c r="F1141" s="84" t="s">
        <v>16</v>
      </c>
      <c r="G1141" s="84" t="s">
        <v>17</v>
      </c>
      <c r="H1141" s="84" t="s">
        <v>18</v>
      </c>
      <c r="I1141" s="64" t="s">
        <v>19</v>
      </c>
    </row>
    <row r="1142" spans="2:9">
      <c r="B1142" s="70"/>
      <c r="C1142" s="125" t="s">
        <v>21</v>
      </c>
      <c r="D1142" s="126"/>
      <c r="E1142" s="127"/>
      <c r="F1142" s="53">
        <v>450</v>
      </c>
      <c r="G1142" s="53">
        <v>30</v>
      </c>
      <c r="H1142" s="53">
        <f>F1142*G1142</f>
        <v>13500</v>
      </c>
      <c r="I1142" s="53">
        <f>G1146*(H1142+G1145)</f>
        <v>67500</v>
      </c>
    </row>
    <row r="1143" spans="2:9">
      <c r="B1143" s="70"/>
      <c r="C1143" s="128"/>
      <c r="D1143" s="129"/>
      <c r="E1143" s="130"/>
      <c r="F1143" s="53"/>
      <c r="G1143" s="53"/>
      <c r="H1143" s="73"/>
      <c r="I1143" s="73"/>
    </row>
    <row r="1144" spans="2:9">
      <c r="B1144" s="70"/>
      <c r="C1144" s="85"/>
      <c r="D1144" s="86"/>
      <c r="E1144" s="87"/>
      <c r="F1144" s="73"/>
      <c r="G1144" s="73"/>
      <c r="H1144" s="73"/>
      <c r="I1144" s="73"/>
    </row>
    <row r="1145" spans="2:9">
      <c r="B1145" s="131" t="s">
        <v>11</v>
      </c>
      <c r="C1145" s="133" t="s">
        <v>12</v>
      </c>
      <c r="D1145" s="133"/>
      <c r="E1145" s="133"/>
      <c r="F1145" s="56" t="s">
        <v>13</v>
      </c>
      <c r="G1145" s="74">
        <v>0</v>
      </c>
      <c r="H1145" s="57">
        <v>18812.36</v>
      </c>
      <c r="I1145" s="53">
        <f>H1145*G1145</f>
        <v>0</v>
      </c>
    </row>
    <row r="1146" spans="2:9">
      <c r="B1146" s="132"/>
      <c r="C1146" s="133" t="s">
        <v>14</v>
      </c>
      <c r="D1146" s="133"/>
      <c r="E1146" s="133"/>
      <c r="F1146" s="56" t="s">
        <v>13</v>
      </c>
      <c r="G1146" s="75">
        <v>5</v>
      </c>
      <c r="H1146" s="57">
        <v>18812.36</v>
      </c>
      <c r="I1146" s="53">
        <f>G1146*H1146</f>
        <v>94061.8</v>
      </c>
    </row>
    <row r="1147" spans="2:9">
      <c r="B1147" s="116" t="s">
        <v>34</v>
      </c>
      <c r="C1147" s="117"/>
      <c r="D1147" s="117"/>
      <c r="E1147" s="118"/>
      <c r="F1147" s="76"/>
      <c r="G1147" s="76"/>
      <c r="H1147" s="76"/>
      <c r="I1147" s="77">
        <f>SUM(I1146)</f>
        <v>94061.8</v>
      </c>
    </row>
    <row r="1149" spans="2:9">
      <c r="B1149" s="134" t="s">
        <v>26</v>
      </c>
      <c r="C1149" s="134"/>
      <c r="D1149" s="135" t="s">
        <v>102</v>
      </c>
      <c r="E1149" s="135"/>
      <c r="F1149" s="135"/>
      <c r="G1149" s="135"/>
      <c r="H1149" s="135"/>
      <c r="I1149" s="135"/>
    </row>
    <row r="1150" spans="2:9" ht="51">
      <c r="B1150" s="51" t="s">
        <v>0</v>
      </c>
      <c r="C1150" s="51" t="s">
        <v>1</v>
      </c>
      <c r="D1150" s="51" t="s">
        <v>79</v>
      </c>
      <c r="E1150" s="51" t="s">
        <v>35</v>
      </c>
      <c r="F1150" s="51" t="s">
        <v>39</v>
      </c>
      <c r="G1150" s="51" t="s">
        <v>2</v>
      </c>
      <c r="H1150" s="51" t="s">
        <v>3</v>
      </c>
      <c r="I1150" s="51" t="s">
        <v>4</v>
      </c>
    </row>
    <row r="1151" spans="2:9">
      <c r="B1151" s="52">
        <v>1</v>
      </c>
      <c r="C1151" s="52">
        <v>2</v>
      </c>
      <c r="D1151" s="52">
        <v>3</v>
      </c>
      <c r="E1151" s="52">
        <v>4</v>
      </c>
      <c r="F1151" s="52">
        <v>5</v>
      </c>
      <c r="G1151" s="52">
        <v>6</v>
      </c>
      <c r="H1151" s="52">
        <v>7</v>
      </c>
      <c r="I1151" s="52">
        <v>8</v>
      </c>
    </row>
    <row r="1152" spans="2:9">
      <c r="B1152" s="53">
        <f>I1164+I1161</f>
        <v>57500</v>
      </c>
      <c r="C1152" s="53">
        <f>I1169</f>
        <v>56437.08</v>
      </c>
      <c r="D1152" s="53">
        <f>C1152*112%</f>
        <v>63209.529600000009</v>
      </c>
      <c r="E1152" s="53">
        <f>C1152*169%</f>
        <v>95378.665200000003</v>
      </c>
      <c r="F1152" s="53">
        <f>C1152*355%</f>
        <v>200351.63399999999</v>
      </c>
      <c r="G1152" s="53">
        <f>B1152+D1152+E1152+F1152</f>
        <v>416439.82880000002</v>
      </c>
      <c r="H1152" s="53">
        <f>G1152*10%</f>
        <v>41643.982880000003</v>
      </c>
      <c r="I1152" s="53">
        <f>H1152+G1152</f>
        <v>458083.81168000004</v>
      </c>
    </row>
    <row r="1153" spans="2:9">
      <c r="B1153" s="73" t="s">
        <v>23</v>
      </c>
      <c r="C1153" s="53"/>
      <c r="D1153" s="73"/>
      <c r="E1153" s="55"/>
      <c r="F1153" s="55"/>
      <c r="G1153" s="55"/>
      <c r="H1153" s="56">
        <v>1</v>
      </c>
      <c r="I1153" s="57">
        <f>I1152</f>
        <v>458083.81168000004</v>
      </c>
    </row>
    <row r="1154" spans="2:9">
      <c r="B1154" s="73" t="s">
        <v>24</v>
      </c>
      <c r="C1154" s="53"/>
      <c r="D1154" s="73"/>
      <c r="E1154" s="55"/>
      <c r="F1154" s="55"/>
      <c r="G1154" s="55"/>
      <c r="H1154" s="56"/>
      <c r="I1154" s="57">
        <f>I1153*15%</f>
        <v>68712.571752000003</v>
      </c>
    </row>
    <row r="1155" spans="2:9" ht="25.5">
      <c r="B1155" s="73" t="s">
        <v>25</v>
      </c>
      <c r="C1155" s="53"/>
      <c r="D1155" s="73"/>
      <c r="E1155" s="55"/>
      <c r="F1155" s="55"/>
      <c r="G1155" s="55"/>
      <c r="H1155" s="56"/>
      <c r="I1155" s="58">
        <f>I1153+I1154</f>
        <v>526796.38343200006</v>
      </c>
    </row>
    <row r="1156" spans="2:9">
      <c r="B1156" s="59"/>
      <c r="C1156" s="60"/>
      <c r="D1156" s="59"/>
      <c r="E1156" s="61"/>
      <c r="F1156" s="61"/>
      <c r="G1156" s="61"/>
      <c r="H1156" s="62"/>
      <c r="I1156" s="60"/>
    </row>
    <row r="1157" spans="2:9">
      <c r="B1157" s="64" t="s">
        <v>5</v>
      </c>
      <c r="C1157" s="143" t="s">
        <v>6</v>
      </c>
      <c r="D1157" s="143"/>
      <c r="E1157" s="143"/>
      <c r="F1157" s="64" t="s">
        <v>7</v>
      </c>
      <c r="G1157" s="64" t="s">
        <v>8</v>
      </c>
      <c r="H1157" s="64" t="s">
        <v>9</v>
      </c>
      <c r="I1157" s="64" t="s">
        <v>10</v>
      </c>
    </row>
    <row r="1158" spans="2:9">
      <c r="B1158" s="65"/>
      <c r="C1158" s="119" t="s">
        <v>37</v>
      </c>
      <c r="D1158" s="120"/>
      <c r="E1158" s="121"/>
      <c r="F1158" s="73" t="s">
        <v>20</v>
      </c>
      <c r="G1158" s="156">
        <v>1</v>
      </c>
      <c r="H1158" s="73">
        <v>17000</v>
      </c>
      <c r="I1158" s="73">
        <f>G1158*H1158</f>
        <v>17000</v>
      </c>
    </row>
    <row r="1159" spans="2:9">
      <c r="B1159" s="65"/>
      <c r="C1159" s="119"/>
      <c r="D1159" s="120"/>
      <c r="E1159" s="121"/>
      <c r="F1159" s="73"/>
      <c r="G1159" s="156"/>
      <c r="H1159" s="73"/>
      <c r="I1159" s="73"/>
    </row>
    <row r="1160" spans="2:9">
      <c r="B1160" s="65"/>
      <c r="C1160" s="119"/>
      <c r="D1160" s="120"/>
      <c r="E1160" s="121"/>
      <c r="F1160" s="73"/>
      <c r="G1160" s="73"/>
      <c r="H1160" s="73"/>
      <c r="I1160" s="73"/>
    </row>
    <row r="1161" spans="2:9">
      <c r="B1161" s="70"/>
      <c r="C1161" s="119" t="s">
        <v>34</v>
      </c>
      <c r="D1161" s="120"/>
      <c r="E1161" s="121"/>
      <c r="F1161" s="73"/>
      <c r="G1161" s="73"/>
      <c r="H1161" s="73"/>
      <c r="I1161" s="73">
        <f>SUM(I1158:I1160)</f>
        <v>17000</v>
      </c>
    </row>
    <row r="1162" spans="2:9">
      <c r="B1162" s="119"/>
      <c r="C1162" s="120"/>
      <c r="D1162" s="120"/>
      <c r="E1162" s="120"/>
      <c r="F1162" s="120"/>
      <c r="G1162" s="120"/>
      <c r="H1162" s="120"/>
      <c r="I1162" s="121"/>
    </row>
    <row r="1163" spans="2:9" ht="25.5">
      <c r="B1163" s="70"/>
      <c r="C1163" s="140" t="s">
        <v>15</v>
      </c>
      <c r="D1163" s="141"/>
      <c r="E1163" s="142"/>
      <c r="F1163" s="84" t="s">
        <v>16</v>
      </c>
      <c r="G1163" s="84" t="s">
        <v>17</v>
      </c>
      <c r="H1163" s="84" t="s">
        <v>18</v>
      </c>
      <c r="I1163" s="64" t="s">
        <v>19</v>
      </c>
    </row>
    <row r="1164" spans="2:9">
      <c r="B1164" s="70"/>
      <c r="C1164" s="125" t="s">
        <v>21</v>
      </c>
      <c r="D1164" s="126"/>
      <c r="E1164" s="127"/>
      <c r="F1164" s="53">
        <v>450</v>
      </c>
      <c r="G1164" s="53">
        <v>30</v>
      </c>
      <c r="H1164" s="53">
        <f>F1164*G1164</f>
        <v>13500</v>
      </c>
      <c r="I1164" s="53">
        <f>G1168*(H1164+G1167)</f>
        <v>40500</v>
      </c>
    </row>
    <row r="1165" spans="2:9">
      <c r="B1165" s="70"/>
      <c r="C1165" s="128"/>
      <c r="D1165" s="129"/>
      <c r="E1165" s="130"/>
      <c r="F1165" s="53"/>
      <c r="G1165" s="53"/>
      <c r="H1165" s="73"/>
      <c r="I1165" s="73"/>
    </row>
    <row r="1166" spans="2:9">
      <c r="B1166" s="70"/>
      <c r="C1166" s="85"/>
      <c r="D1166" s="86"/>
      <c r="E1166" s="87"/>
      <c r="F1166" s="73"/>
      <c r="G1166" s="73"/>
      <c r="H1166" s="73"/>
      <c r="I1166" s="73"/>
    </row>
    <row r="1167" spans="2:9">
      <c r="B1167" s="131" t="s">
        <v>11</v>
      </c>
      <c r="C1167" s="133" t="s">
        <v>12</v>
      </c>
      <c r="D1167" s="133"/>
      <c r="E1167" s="133"/>
      <c r="F1167" s="56" t="s">
        <v>13</v>
      </c>
      <c r="G1167" s="74">
        <v>0</v>
      </c>
      <c r="H1167" s="57">
        <v>18812.36</v>
      </c>
      <c r="I1167" s="53">
        <f>H1167*G1167</f>
        <v>0</v>
      </c>
    </row>
    <row r="1168" spans="2:9">
      <c r="B1168" s="132"/>
      <c r="C1168" s="133" t="s">
        <v>14</v>
      </c>
      <c r="D1168" s="133"/>
      <c r="E1168" s="133"/>
      <c r="F1168" s="56" t="s">
        <v>13</v>
      </c>
      <c r="G1168" s="75">
        <v>3</v>
      </c>
      <c r="H1168" s="57">
        <v>18812.36</v>
      </c>
      <c r="I1168" s="53">
        <f>G1168*H1168</f>
        <v>56437.08</v>
      </c>
    </row>
    <row r="1169" spans="2:9">
      <c r="B1169" s="116" t="s">
        <v>34</v>
      </c>
      <c r="C1169" s="117"/>
      <c r="D1169" s="117"/>
      <c r="E1169" s="118"/>
      <c r="F1169" s="76"/>
      <c r="G1169" s="76"/>
      <c r="H1169" s="76"/>
      <c r="I1169" s="77">
        <f>SUM(I1168)</f>
        <v>56437.08</v>
      </c>
    </row>
    <row r="1171" spans="2:9">
      <c r="B1171" s="134" t="s">
        <v>26</v>
      </c>
      <c r="C1171" s="134"/>
      <c r="D1171" s="135" t="s">
        <v>103</v>
      </c>
      <c r="E1171" s="135"/>
      <c r="F1171" s="135"/>
      <c r="G1171" s="135"/>
      <c r="H1171" s="135"/>
      <c r="I1171" s="135"/>
    </row>
    <row r="1172" spans="2:9" ht="51">
      <c r="B1172" s="51" t="s">
        <v>0</v>
      </c>
      <c r="C1172" s="51" t="s">
        <v>1</v>
      </c>
      <c r="D1172" s="51" t="s">
        <v>79</v>
      </c>
      <c r="E1172" s="51" t="s">
        <v>35</v>
      </c>
      <c r="F1172" s="51" t="s">
        <v>39</v>
      </c>
      <c r="G1172" s="51" t="s">
        <v>2</v>
      </c>
      <c r="H1172" s="51" t="s">
        <v>3</v>
      </c>
      <c r="I1172" s="51" t="s">
        <v>4</v>
      </c>
    </row>
    <row r="1173" spans="2:9">
      <c r="B1173" s="52">
        <v>1</v>
      </c>
      <c r="C1173" s="52">
        <v>2</v>
      </c>
      <c r="D1173" s="52">
        <v>3</v>
      </c>
      <c r="E1173" s="52">
        <v>4</v>
      </c>
      <c r="F1173" s="52">
        <v>5</v>
      </c>
      <c r="G1173" s="52">
        <v>6</v>
      </c>
      <c r="H1173" s="52">
        <v>7</v>
      </c>
      <c r="I1173" s="52">
        <v>8</v>
      </c>
    </row>
    <row r="1174" spans="2:9">
      <c r="B1174" s="53">
        <f>I1186+I1183</f>
        <v>179000</v>
      </c>
      <c r="C1174" s="53">
        <f>I1191</f>
        <v>150498.88</v>
      </c>
      <c r="D1174" s="53">
        <f>C1174*112%</f>
        <v>168558.74560000002</v>
      </c>
      <c r="E1174" s="53">
        <f>C1174*169%</f>
        <v>254343.1072</v>
      </c>
      <c r="F1174" s="53">
        <f>C1174*355%</f>
        <v>534271.02399999998</v>
      </c>
      <c r="G1174" s="53">
        <f>B1174+D1174+E1174+F1174</f>
        <v>1136172.8768</v>
      </c>
      <c r="H1174" s="53">
        <f>G1174*10%</f>
        <v>113617.28768000001</v>
      </c>
      <c r="I1174" s="53">
        <f>H1174+G1174</f>
        <v>1249790.16448</v>
      </c>
    </row>
    <row r="1175" spans="2:9">
      <c r="B1175" s="73" t="s">
        <v>23</v>
      </c>
      <c r="C1175" s="53"/>
      <c r="D1175" s="73"/>
      <c r="E1175" s="55"/>
      <c r="F1175" s="55"/>
      <c r="G1175" s="55"/>
      <c r="H1175" s="56">
        <v>1</v>
      </c>
      <c r="I1175" s="57">
        <f>I1174</f>
        <v>1249790.16448</v>
      </c>
    </row>
    <row r="1176" spans="2:9">
      <c r="B1176" s="73" t="s">
        <v>24</v>
      </c>
      <c r="C1176" s="53"/>
      <c r="D1176" s="73"/>
      <c r="E1176" s="55"/>
      <c r="F1176" s="55"/>
      <c r="G1176" s="55"/>
      <c r="H1176" s="56"/>
      <c r="I1176" s="57">
        <f>I1175*15%</f>
        <v>187468.524672</v>
      </c>
    </row>
    <row r="1177" spans="2:9" ht="25.5">
      <c r="B1177" s="73" t="s">
        <v>25</v>
      </c>
      <c r="C1177" s="53"/>
      <c r="D1177" s="73"/>
      <c r="E1177" s="55"/>
      <c r="F1177" s="55"/>
      <c r="G1177" s="55"/>
      <c r="H1177" s="56"/>
      <c r="I1177" s="58">
        <f>I1175+I1176</f>
        <v>1437258.689152</v>
      </c>
    </row>
    <row r="1178" spans="2:9">
      <c r="B1178" s="59"/>
      <c r="C1178" s="60"/>
      <c r="D1178" s="59"/>
      <c r="E1178" s="61"/>
      <c r="F1178" s="61"/>
      <c r="G1178" s="61"/>
      <c r="H1178" s="62"/>
      <c r="I1178" s="60"/>
    </row>
    <row r="1179" spans="2:9">
      <c r="B1179" s="64" t="s">
        <v>5</v>
      </c>
      <c r="C1179" s="143" t="s">
        <v>6</v>
      </c>
      <c r="D1179" s="143"/>
      <c r="E1179" s="143"/>
      <c r="F1179" s="64" t="s">
        <v>7</v>
      </c>
      <c r="G1179" s="64" t="s">
        <v>8</v>
      </c>
      <c r="H1179" s="64" t="s">
        <v>9</v>
      </c>
      <c r="I1179" s="64" t="s">
        <v>10</v>
      </c>
    </row>
    <row r="1180" spans="2:9">
      <c r="B1180" s="65"/>
      <c r="C1180" s="119" t="s">
        <v>37</v>
      </c>
      <c r="D1180" s="120"/>
      <c r="E1180" s="121"/>
      <c r="F1180" s="73" t="s">
        <v>20</v>
      </c>
      <c r="G1180" s="156">
        <v>3</v>
      </c>
      <c r="H1180" s="73">
        <v>17000</v>
      </c>
      <c r="I1180" s="73">
        <f>G1180*H1180</f>
        <v>51000</v>
      </c>
    </row>
    <row r="1181" spans="2:9">
      <c r="B1181" s="65"/>
      <c r="C1181" s="119"/>
      <c r="D1181" s="120"/>
      <c r="E1181" s="121"/>
      <c r="F1181" s="73"/>
      <c r="G1181" s="156"/>
      <c r="H1181" s="73"/>
      <c r="I1181" s="73"/>
    </row>
    <row r="1182" spans="2:9">
      <c r="B1182" s="65"/>
      <c r="C1182" s="119" t="s">
        <v>94</v>
      </c>
      <c r="D1182" s="120"/>
      <c r="E1182" s="121"/>
      <c r="F1182" s="73" t="s">
        <v>93</v>
      </c>
      <c r="G1182" s="73">
        <v>0.5</v>
      </c>
      <c r="H1182" s="73">
        <v>40000</v>
      </c>
      <c r="I1182" s="73">
        <f>G1182*H1182</f>
        <v>20000</v>
      </c>
    </row>
    <row r="1183" spans="2:9">
      <c r="B1183" s="70"/>
      <c r="C1183" s="119" t="s">
        <v>34</v>
      </c>
      <c r="D1183" s="120"/>
      <c r="E1183" s="121"/>
      <c r="F1183" s="73"/>
      <c r="G1183" s="73"/>
      <c r="H1183" s="73"/>
      <c r="I1183" s="73">
        <f>SUM(I1180:I1182)</f>
        <v>71000</v>
      </c>
    </row>
    <row r="1184" spans="2:9">
      <c r="B1184" s="119"/>
      <c r="C1184" s="120"/>
      <c r="D1184" s="120"/>
      <c r="E1184" s="120"/>
      <c r="F1184" s="120"/>
      <c r="G1184" s="120"/>
      <c r="H1184" s="120"/>
      <c r="I1184" s="121"/>
    </row>
    <row r="1185" spans="2:9" ht="25.5">
      <c r="B1185" s="70"/>
      <c r="C1185" s="140" t="s">
        <v>15</v>
      </c>
      <c r="D1185" s="141"/>
      <c r="E1185" s="142"/>
      <c r="F1185" s="84" t="s">
        <v>16</v>
      </c>
      <c r="G1185" s="84" t="s">
        <v>17</v>
      </c>
      <c r="H1185" s="84" t="s">
        <v>18</v>
      </c>
      <c r="I1185" s="64" t="s">
        <v>19</v>
      </c>
    </row>
    <row r="1186" spans="2:9">
      <c r="B1186" s="70"/>
      <c r="C1186" s="125" t="s">
        <v>21</v>
      </c>
      <c r="D1186" s="126"/>
      <c r="E1186" s="127"/>
      <c r="F1186" s="53">
        <v>450</v>
      </c>
      <c r="G1186" s="53">
        <v>30</v>
      </c>
      <c r="H1186" s="53">
        <f>F1186*G1186</f>
        <v>13500</v>
      </c>
      <c r="I1186" s="53">
        <f>G1190*(H1186+G1189)</f>
        <v>108000</v>
      </c>
    </row>
    <row r="1187" spans="2:9">
      <c r="B1187" s="70"/>
      <c r="C1187" s="128"/>
      <c r="D1187" s="129"/>
      <c r="E1187" s="130"/>
      <c r="F1187" s="53"/>
      <c r="G1187" s="53"/>
      <c r="H1187" s="73"/>
      <c r="I1187" s="73"/>
    </row>
    <row r="1188" spans="2:9">
      <c r="B1188" s="70"/>
      <c r="C1188" s="85"/>
      <c r="D1188" s="86"/>
      <c r="E1188" s="87"/>
      <c r="F1188" s="73"/>
      <c r="G1188" s="73"/>
      <c r="H1188" s="73"/>
      <c r="I1188" s="73"/>
    </row>
    <row r="1189" spans="2:9">
      <c r="B1189" s="131" t="s">
        <v>11</v>
      </c>
      <c r="C1189" s="133" t="s">
        <v>12</v>
      </c>
      <c r="D1189" s="133"/>
      <c r="E1189" s="133"/>
      <c r="F1189" s="56" t="s">
        <v>13</v>
      </c>
      <c r="G1189" s="74">
        <v>0</v>
      </c>
      <c r="H1189" s="57">
        <v>18812.36</v>
      </c>
      <c r="I1189" s="53">
        <f>H1189*G1189</f>
        <v>0</v>
      </c>
    </row>
    <row r="1190" spans="2:9">
      <c r="B1190" s="132"/>
      <c r="C1190" s="133" t="s">
        <v>14</v>
      </c>
      <c r="D1190" s="133"/>
      <c r="E1190" s="133"/>
      <c r="F1190" s="56" t="s">
        <v>13</v>
      </c>
      <c r="G1190" s="75">
        <v>8</v>
      </c>
      <c r="H1190" s="57">
        <v>18812.36</v>
      </c>
      <c r="I1190" s="53">
        <f>G1190*H1190</f>
        <v>150498.88</v>
      </c>
    </row>
    <row r="1191" spans="2:9">
      <c r="B1191" s="116" t="s">
        <v>34</v>
      </c>
      <c r="C1191" s="117"/>
      <c r="D1191" s="117"/>
      <c r="E1191" s="118"/>
      <c r="F1191" s="76"/>
      <c r="G1191" s="76"/>
      <c r="H1191" s="76"/>
      <c r="I1191" s="77">
        <f>SUM(I1190)</f>
        <v>150498.88</v>
      </c>
    </row>
    <row r="1193" spans="2:9">
      <c r="B1193" s="134" t="s">
        <v>26</v>
      </c>
      <c r="C1193" s="134"/>
      <c r="D1193" s="135" t="s">
        <v>104</v>
      </c>
      <c r="E1193" s="135"/>
      <c r="F1193" s="135"/>
      <c r="G1193" s="135"/>
      <c r="H1193" s="135"/>
      <c r="I1193" s="135"/>
    </row>
    <row r="1194" spans="2:9" ht="51">
      <c r="B1194" s="51" t="s">
        <v>0</v>
      </c>
      <c r="C1194" s="51" t="s">
        <v>1</v>
      </c>
      <c r="D1194" s="51" t="s">
        <v>79</v>
      </c>
      <c r="E1194" s="51" t="s">
        <v>35</v>
      </c>
      <c r="F1194" s="51" t="s">
        <v>39</v>
      </c>
      <c r="G1194" s="51" t="s">
        <v>2</v>
      </c>
      <c r="H1194" s="51" t="s">
        <v>3</v>
      </c>
      <c r="I1194" s="51" t="s">
        <v>4</v>
      </c>
    </row>
    <row r="1195" spans="2:9">
      <c r="B1195" s="52">
        <v>1</v>
      </c>
      <c r="C1195" s="52">
        <v>2</v>
      </c>
      <c r="D1195" s="52">
        <v>3</v>
      </c>
      <c r="E1195" s="52">
        <v>4</v>
      </c>
      <c r="F1195" s="52">
        <v>5</v>
      </c>
      <c r="G1195" s="52">
        <v>6</v>
      </c>
      <c r="H1195" s="52">
        <v>7</v>
      </c>
      <c r="I1195" s="52">
        <v>8</v>
      </c>
    </row>
    <row r="1196" spans="2:9">
      <c r="B1196" s="53">
        <f>I1208+I1205</f>
        <v>417750</v>
      </c>
      <c r="C1196" s="53">
        <f>I1213</f>
        <v>319810.12</v>
      </c>
      <c r="D1196" s="53">
        <f>C1196*112%</f>
        <v>358187.33440000005</v>
      </c>
      <c r="E1196" s="53">
        <f>C1196*169%</f>
        <v>540479.10279999999</v>
      </c>
      <c r="F1196" s="53">
        <f>C1196*355%</f>
        <v>1135325.926</v>
      </c>
      <c r="G1196" s="53">
        <f>B1196+D1196+E1196+F1196</f>
        <v>2451742.3632</v>
      </c>
      <c r="H1196" s="53">
        <f>G1196*10%</f>
        <v>245174.23632000003</v>
      </c>
      <c r="I1196" s="53">
        <f>H1196+G1196</f>
        <v>2696916.5995200002</v>
      </c>
    </row>
    <row r="1197" spans="2:9">
      <c r="B1197" s="73" t="s">
        <v>23</v>
      </c>
      <c r="C1197" s="53"/>
      <c r="D1197" s="73"/>
      <c r="E1197" s="55"/>
      <c r="F1197" s="55"/>
      <c r="G1197" s="55"/>
      <c r="H1197" s="56">
        <v>1</v>
      </c>
      <c r="I1197" s="57">
        <f>I1196</f>
        <v>2696916.5995200002</v>
      </c>
    </row>
    <row r="1198" spans="2:9">
      <c r="B1198" s="73" t="s">
        <v>24</v>
      </c>
      <c r="C1198" s="53"/>
      <c r="D1198" s="73"/>
      <c r="E1198" s="55"/>
      <c r="F1198" s="55"/>
      <c r="G1198" s="55"/>
      <c r="H1198" s="56"/>
      <c r="I1198" s="57">
        <f>I1197*15%</f>
        <v>404537.48992800002</v>
      </c>
    </row>
    <row r="1199" spans="2:9" ht="25.5">
      <c r="B1199" s="73" t="s">
        <v>25</v>
      </c>
      <c r="C1199" s="53"/>
      <c r="D1199" s="73"/>
      <c r="E1199" s="55"/>
      <c r="F1199" s="55"/>
      <c r="G1199" s="55"/>
      <c r="H1199" s="56"/>
      <c r="I1199" s="58">
        <f>I1197+I1198</f>
        <v>3101454.0894480003</v>
      </c>
    </row>
    <row r="1200" spans="2:9">
      <c r="B1200" s="59"/>
      <c r="C1200" s="60"/>
      <c r="D1200" s="59"/>
      <c r="E1200" s="61"/>
      <c r="F1200" s="61"/>
      <c r="G1200" s="61"/>
      <c r="H1200" s="62"/>
      <c r="I1200" s="60"/>
    </row>
    <row r="1201" spans="2:9">
      <c r="B1201" s="84" t="s">
        <v>5</v>
      </c>
      <c r="C1201" s="136" t="s">
        <v>6</v>
      </c>
      <c r="D1201" s="136"/>
      <c r="E1201" s="136"/>
      <c r="F1201" s="84" t="s">
        <v>7</v>
      </c>
      <c r="G1201" s="84" t="s">
        <v>8</v>
      </c>
      <c r="H1201" s="84" t="s">
        <v>9</v>
      </c>
      <c r="I1201" s="84" t="s">
        <v>10</v>
      </c>
    </row>
    <row r="1202" spans="2:9">
      <c r="B1202" s="65"/>
      <c r="C1202" s="119" t="s">
        <v>37</v>
      </c>
      <c r="D1202" s="120"/>
      <c r="E1202" s="121"/>
      <c r="F1202" s="73" t="s">
        <v>20</v>
      </c>
      <c r="G1202" s="156">
        <v>5</v>
      </c>
      <c r="H1202" s="73">
        <v>17000</v>
      </c>
      <c r="I1202" s="73">
        <f>G1202*H1202</f>
        <v>85000</v>
      </c>
    </row>
    <row r="1203" spans="2:9">
      <c r="B1203" s="65"/>
      <c r="C1203" s="119" t="s">
        <v>99</v>
      </c>
      <c r="D1203" s="120"/>
      <c r="E1203" s="121"/>
      <c r="F1203" s="73" t="s">
        <v>20</v>
      </c>
      <c r="G1203" s="156">
        <v>5.55</v>
      </c>
      <c r="H1203" s="73">
        <v>15000</v>
      </c>
      <c r="I1203" s="73">
        <f>G1203*H1203</f>
        <v>83250</v>
      </c>
    </row>
    <row r="1204" spans="2:9">
      <c r="B1204" s="65"/>
      <c r="C1204" s="119" t="s">
        <v>94</v>
      </c>
      <c r="D1204" s="120"/>
      <c r="E1204" s="121"/>
      <c r="F1204" s="73" t="s">
        <v>93</v>
      </c>
      <c r="G1204" s="73">
        <v>0.5</v>
      </c>
      <c r="H1204" s="73">
        <v>40000</v>
      </c>
      <c r="I1204" s="73">
        <f>G1204*H1204</f>
        <v>20000</v>
      </c>
    </row>
    <row r="1205" spans="2:9">
      <c r="B1205" s="70"/>
      <c r="C1205" s="119" t="s">
        <v>34</v>
      </c>
      <c r="D1205" s="120"/>
      <c r="E1205" s="121"/>
      <c r="F1205" s="73"/>
      <c r="G1205" s="73"/>
      <c r="H1205" s="73"/>
      <c r="I1205" s="73">
        <f>SUM(I1202:I1204)</f>
        <v>188250</v>
      </c>
    </row>
    <row r="1206" spans="2:9">
      <c r="B1206" s="119"/>
      <c r="C1206" s="120"/>
      <c r="D1206" s="120"/>
      <c r="E1206" s="120"/>
      <c r="F1206" s="120"/>
      <c r="G1206" s="120"/>
      <c r="H1206" s="120"/>
      <c r="I1206" s="121"/>
    </row>
    <row r="1207" spans="2:9" ht="25.5">
      <c r="B1207" s="70"/>
      <c r="C1207" s="122" t="s">
        <v>15</v>
      </c>
      <c r="D1207" s="123"/>
      <c r="E1207" s="124"/>
      <c r="F1207" s="84" t="s">
        <v>16</v>
      </c>
      <c r="G1207" s="84" t="s">
        <v>17</v>
      </c>
      <c r="H1207" s="84" t="s">
        <v>18</v>
      </c>
      <c r="I1207" s="84" t="s">
        <v>19</v>
      </c>
    </row>
    <row r="1208" spans="2:9">
      <c r="B1208" s="70"/>
      <c r="C1208" s="125" t="s">
        <v>21</v>
      </c>
      <c r="D1208" s="126"/>
      <c r="E1208" s="127"/>
      <c r="F1208" s="53">
        <v>450</v>
      </c>
      <c r="G1208" s="53">
        <v>30</v>
      </c>
      <c r="H1208" s="53">
        <f>F1208*G1208</f>
        <v>13500</v>
      </c>
      <c r="I1208" s="53">
        <f>G1212*(H1208+G1211)</f>
        <v>229500</v>
      </c>
    </row>
    <row r="1209" spans="2:9">
      <c r="B1209" s="70"/>
      <c r="C1209" s="128"/>
      <c r="D1209" s="129"/>
      <c r="E1209" s="130"/>
      <c r="F1209" s="53"/>
      <c r="G1209" s="53"/>
      <c r="H1209" s="73"/>
      <c r="I1209" s="73"/>
    </row>
    <row r="1210" spans="2:9">
      <c r="B1210" s="70"/>
      <c r="C1210" s="85"/>
      <c r="D1210" s="86"/>
      <c r="E1210" s="87"/>
      <c r="F1210" s="73"/>
      <c r="G1210" s="73"/>
      <c r="H1210" s="73"/>
      <c r="I1210" s="73"/>
    </row>
    <row r="1211" spans="2:9">
      <c r="B1211" s="131" t="s">
        <v>11</v>
      </c>
      <c r="C1211" s="133" t="s">
        <v>12</v>
      </c>
      <c r="D1211" s="133"/>
      <c r="E1211" s="133"/>
      <c r="F1211" s="56" t="s">
        <v>13</v>
      </c>
      <c r="G1211" s="74">
        <v>0</v>
      </c>
      <c r="H1211" s="57">
        <v>18812.36</v>
      </c>
      <c r="I1211" s="53">
        <f>H1211*G1211</f>
        <v>0</v>
      </c>
    </row>
    <row r="1212" spans="2:9">
      <c r="B1212" s="132"/>
      <c r="C1212" s="133" t="s">
        <v>14</v>
      </c>
      <c r="D1212" s="133"/>
      <c r="E1212" s="133"/>
      <c r="F1212" s="56" t="s">
        <v>13</v>
      </c>
      <c r="G1212" s="75">
        <v>17</v>
      </c>
      <c r="H1212" s="57">
        <v>18812.36</v>
      </c>
      <c r="I1212" s="53">
        <f>G1212*H1212</f>
        <v>319810.12</v>
      </c>
    </row>
    <row r="1213" spans="2:9">
      <c r="B1213" s="116" t="s">
        <v>34</v>
      </c>
      <c r="C1213" s="117"/>
      <c r="D1213" s="117"/>
      <c r="E1213" s="118"/>
      <c r="F1213" s="76"/>
      <c r="G1213" s="76"/>
      <c r="H1213" s="76"/>
      <c r="I1213" s="77">
        <f>SUM(I1212)</f>
        <v>319810.12</v>
      </c>
    </row>
    <row r="1215" spans="2:9">
      <c r="B1215" s="134" t="s">
        <v>26</v>
      </c>
      <c r="C1215" s="134"/>
      <c r="D1215" s="135" t="s">
        <v>106</v>
      </c>
      <c r="E1215" s="135"/>
      <c r="F1215" s="135"/>
      <c r="G1215" s="135"/>
      <c r="H1215" s="135"/>
      <c r="I1215" s="135"/>
    </row>
    <row r="1216" spans="2:9" ht="51">
      <c r="B1216" s="51" t="s">
        <v>0</v>
      </c>
      <c r="C1216" s="51" t="s">
        <v>1</v>
      </c>
      <c r="D1216" s="51" t="s">
        <v>79</v>
      </c>
      <c r="E1216" s="51" t="s">
        <v>35</v>
      </c>
      <c r="F1216" s="51" t="s">
        <v>39</v>
      </c>
      <c r="G1216" s="51" t="s">
        <v>2</v>
      </c>
      <c r="H1216" s="51" t="s">
        <v>3</v>
      </c>
      <c r="I1216" s="51" t="s">
        <v>4</v>
      </c>
    </row>
    <row r="1217" spans="2:9">
      <c r="B1217" s="52">
        <v>1</v>
      </c>
      <c r="C1217" s="52">
        <v>2</v>
      </c>
      <c r="D1217" s="52">
        <v>3</v>
      </c>
      <c r="E1217" s="52">
        <v>4</v>
      </c>
      <c r="F1217" s="52">
        <v>5</v>
      </c>
      <c r="G1217" s="52">
        <v>6</v>
      </c>
      <c r="H1217" s="52">
        <v>7</v>
      </c>
      <c r="I1217" s="52">
        <v>8</v>
      </c>
    </row>
    <row r="1218" spans="2:9">
      <c r="B1218" s="53">
        <f>I1230+I1227</f>
        <v>393750</v>
      </c>
      <c r="C1218" s="53">
        <f>I1235</f>
        <v>244560.68</v>
      </c>
      <c r="D1218" s="53">
        <f>C1218*112%</f>
        <v>273907.96160000004</v>
      </c>
      <c r="E1218" s="53">
        <f>C1218*169%</f>
        <v>413307.54919999995</v>
      </c>
      <c r="F1218" s="53">
        <f>C1218*355%</f>
        <v>868190.41399999999</v>
      </c>
      <c r="G1218" s="53">
        <f>B1218+D1218+E1218+F1218</f>
        <v>1949155.9248000002</v>
      </c>
      <c r="H1218" s="53">
        <f>G1218*10%</f>
        <v>194915.59248000002</v>
      </c>
      <c r="I1218" s="53">
        <f>H1218+G1218</f>
        <v>2144071.5172800003</v>
      </c>
    </row>
    <row r="1219" spans="2:9">
      <c r="B1219" s="73" t="s">
        <v>23</v>
      </c>
      <c r="C1219" s="53"/>
      <c r="D1219" s="73"/>
      <c r="E1219" s="55"/>
      <c r="F1219" s="55"/>
      <c r="G1219" s="55"/>
      <c r="H1219" s="56">
        <v>1</v>
      </c>
      <c r="I1219" s="57">
        <f>I1218</f>
        <v>2144071.5172800003</v>
      </c>
    </row>
    <row r="1220" spans="2:9">
      <c r="B1220" s="73" t="s">
        <v>24</v>
      </c>
      <c r="C1220" s="53"/>
      <c r="D1220" s="73"/>
      <c r="E1220" s="55"/>
      <c r="F1220" s="55"/>
      <c r="G1220" s="55"/>
      <c r="H1220" s="56"/>
      <c r="I1220" s="57">
        <f>I1219*15%</f>
        <v>321610.72759200004</v>
      </c>
    </row>
    <row r="1221" spans="2:9" ht="25.5">
      <c r="B1221" s="73" t="s">
        <v>25</v>
      </c>
      <c r="C1221" s="53"/>
      <c r="D1221" s="73"/>
      <c r="E1221" s="55"/>
      <c r="F1221" s="55"/>
      <c r="G1221" s="55"/>
      <c r="H1221" s="56"/>
      <c r="I1221" s="58">
        <f>I1219+I1220</f>
        <v>2465682.2448720001</v>
      </c>
    </row>
    <row r="1222" spans="2:9">
      <c r="B1222" s="59"/>
      <c r="C1222" s="60"/>
      <c r="D1222" s="59"/>
      <c r="E1222" s="61"/>
      <c r="F1222" s="61"/>
      <c r="G1222" s="61"/>
      <c r="H1222" s="62"/>
      <c r="I1222" s="60"/>
    </row>
    <row r="1223" spans="2:9">
      <c r="B1223" s="84" t="s">
        <v>5</v>
      </c>
      <c r="C1223" s="136" t="s">
        <v>6</v>
      </c>
      <c r="D1223" s="136"/>
      <c r="E1223" s="136"/>
      <c r="F1223" s="84" t="s">
        <v>7</v>
      </c>
      <c r="G1223" s="84" t="s">
        <v>8</v>
      </c>
      <c r="H1223" s="84" t="s">
        <v>9</v>
      </c>
      <c r="I1223" s="84" t="s">
        <v>10</v>
      </c>
    </row>
    <row r="1224" spans="2:9">
      <c r="B1224" s="65"/>
      <c r="C1224" s="119" t="s">
        <v>37</v>
      </c>
      <c r="D1224" s="120"/>
      <c r="E1224" s="121"/>
      <c r="F1224" s="73" t="s">
        <v>20</v>
      </c>
      <c r="G1224" s="156">
        <v>5</v>
      </c>
      <c r="H1224" s="73">
        <v>17000</v>
      </c>
      <c r="I1224" s="73">
        <f>G1224*H1224</f>
        <v>85000</v>
      </c>
    </row>
    <row r="1225" spans="2:9">
      <c r="B1225" s="65"/>
      <c r="C1225" s="119" t="s">
        <v>105</v>
      </c>
      <c r="D1225" s="120"/>
      <c r="E1225" s="121"/>
      <c r="F1225" s="73" t="s">
        <v>20</v>
      </c>
      <c r="G1225" s="156">
        <v>7.55</v>
      </c>
      <c r="H1225" s="73">
        <v>15000</v>
      </c>
      <c r="I1225" s="73">
        <f>G1225*H1225</f>
        <v>113250</v>
      </c>
    </row>
    <row r="1226" spans="2:9">
      <c r="B1226" s="65"/>
      <c r="C1226" s="119" t="s">
        <v>94</v>
      </c>
      <c r="D1226" s="120"/>
      <c r="E1226" s="121"/>
      <c r="F1226" s="73" t="s">
        <v>93</v>
      </c>
      <c r="G1226" s="73">
        <v>0.5</v>
      </c>
      <c r="H1226" s="73">
        <v>40000</v>
      </c>
      <c r="I1226" s="73">
        <f>G1226*H1226</f>
        <v>20000</v>
      </c>
    </row>
    <row r="1227" spans="2:9">
      <c r="B1227" s="70"/>
      <c r="C1227" s="119" t="s">
        <v>34</v>
      </c>
      <c r="D1227" s="120"/>
      <c r="E1227" s="121"/>
      <c r="F1227" s="73"/>
      <c r="G1227" s="73"/>
      <c r="H1227" s="73"/>
      <c r="I1227" s="73">
        <f>SUM(I1224:I1226)</f>
        <v>218250</v>
      </c>
    </row>
    <row r="1228" spans="2:9">
      <c r="B1228" s="119"/>
      <c r="C1228" s="120"/>
      <c r="D1228" s="120"/>
      <c r="E1228" s="120"/>
      <c r="F1228" s="120"/>
      <c r="G1228" s="120"/>
      <c r="H1228" s="120"/>
      <c r="I1228" s="121"/>
    </row>
    <row r="1229" spans="2:9" ht="25.5">
      <c r="B1229" s="70"/>
      <c r="C1229" s="122" t="s">
        <v>15</v>
      </c>
      <c r="D1229" s="123"/>
      <c r="E1229" s="124"/>
      <c r="F1229" s="84" t="s">
        <v>16</v>
      </c>
      <c r="G1229" s="84" t="s">
        <v>17</v>
      </c>
      <c r="H1229" s="84" t="s">
        <v>18</v>
      </c>
      <c r="I1229" s="84" t="s">
        <v>19</v>
      </c>
    </row>
    <row r="1230" spans="2:9">
      <c r="B1230" s="70"/>
      <c r="C1230" s="125" t="s">
        <v>21</v>
      </c>
      <c r="D1230" s="126"/>
      <c r="E1230" s="127"/>
      <c r="F1230" s="53">
        <v>450</v>
      </c>
      <c r="G1230" s="53">
        <v>30</v>
      </c>
      <c r="H1230" s="53">
        <f>F1230*G1230</f>
        <v>13500</v>
      </c>
      <c r="I1230" s="53">
        <f>G1234*(H1230+G1233)</f>
        <v>175500</v>
      </c>
    </row>
    <row r="1231" spans="2:9">
      <c r="B1231" s="70"/>
      <c r="C1231" s="128"/>
      <c r="D1231" s="129"/>
      <c r="E1231" s="130"/>
      <c r="F1231" s="53"/>
      <c r="G1231" s="53"/>
      <c r="H1231" s="73"/>
      <c r="I1231" s="73"/>
    </row>
    <row r="1232" spans="2:9">
      <c r="B1232" s="70"/>
      <c r="C1232" s="85"/>
      <c r="D1232" s="86"/>
      <c r="E1232" s="87"/>
      <c r="F1232" s="73"/>
      <c r="G1232" s="73"/>
      <c r="H1232" s="73"/>
      <c r="I1232" s="73"/>
    </row>
    <row r="1233" spans="2:9">
      <c r="B1233" s="131" t="s">
        <v>11</v>
      </c>
      <c r="C1233" s="133" t="s">
        <v>12</v>
      </c>
      <c r="D1233" s="133"/>
      <c r="E1233" s="133"/>
      <c r="F1233" s="56" t="s">
        <v>13</v>
      </c>
      <c r="G1233" s="74">
        <v>0</v>
      </c>
      <c r="H1233" s="57">
        <v>18812.36</v>
      </c>
      <c r="I1233" s="53">
        <f>H1233*G1233</f>
        <v>0</v>
      </c>
    </row>
    <row r="1234" spans="2:9">
      <c r="B1234" s="132"/>
      <c r="C1234" s="133" t="s">
        <v>14</v>
      </c>
      <c r="D1234" s="133"/>
      <c r="E1234" s="133"/>
      <c r="F1234" s="56" t="s">
        <v>13</v>
      </c>
      <c r="G1234" s="75">
        <v>13</v>
      </c>
      <c r="H1234" s="57">
        <v>18812.36</v>
      </c>
      <c r="I1234" s="53">
        <f>G1234*H1234</f>
        <v>244560.68</v>
      </c>
    </row>
    <row r="1235" spans="2:9">
      <c r="B1235" s="116" t="s">
        <v>34</v>
      </c>
      <c r="C1235" s="117"/>
      <c r="D1235" s="117"/>
      <c r="E1235" s="118"/>
      <c r="F1235" s="76"/>
      <c r="G1235" s="76"/>
      <c r="H1235" s="76"/>
      <c r="I1235" s="77">
        <f>SUM(I1234)</f>
        <v>244560.68</v>
      </c>
    </row>
    <row r="1237" spans="2:9">
      <c r="B1237" s="134" t="s">
        <v>26</v>
      </c>
      <c r="C1237" s="134"/>
      <c r="D1237" s="157" t="s">
        <v>107</v>
      </c>
      <c r="E1237" s="157"/>
      <c r="F1237" s="157"/>
      <c r="G1237" s="157"/>
      <c r="H1237" s="157"/>
      <c r="I1237" s="157"/>
    </row>
    <row r="1238" spans="2:9" ht="51">
      <c r="B1238" s="51" t="s">
        <v>0</v>
      </c>
      <c r="C1238" s="51" t="s">
        <v>1</v>
      </c>
      <c r="D1238" s="51" t="s">
        <v>79</v>
      </c>
      <c r="E1238" s="51" t="s">
        <v>35</v>
      </c>
      <c r="F1238" s="51" t="s">
        <v>39</v>
      </c>
      <c r="G1238" s="51" t="s">
        <v>2</v>
      </c>
      <c r="H1238" s="51" t="s">
        <v>3</v>
      </c>
      <c r="I1238" s="51" t="s">
        <v>4</v>
      </c>
    </row>
    <row r="1239" spans="2:9">
      <c r="B1239" s="52">
        <v>1</v>
      </c>
      <c r="C1239" s="52">
        <v>2</v>
      </c>
      <c r="D1239" s="52">
        <v>3</v>
      </c>
      <c r="E1239" s="52">
        <v>4</v>
      </c>
      <c r="F1239" s="52">
        <v>5</v>
      </c>
      <c r="G1239" s="52">
        <v>6</v>
      </c>
      <c r="H1239" s="52">
        <v>7</v>
      </c>
      <c r="I1239" s="52">
        <v>8</v>
      </c>
    </row>
    <row r="1240" spans="2:9">
      <c r="B1240" s="53">
        <f>I1251+I1248</f>
        <v>226500</v>
      </c>
      <c r="C1240" s="53">
        <f>I1256</f>
        <v>244560.68</v>
      </c>
      <c r="D1240" s="53">
        <f>C1240*112%</f>
        <v>273907.96160000004</v>
      </c>
      <c r="E1240" s="53">
        <f>C1240*169%</f>
        <v>413307.54919999995</v>
      </c>
      <c r="F1240" s="53">
        <f>C1240*355%</f>
        <v>868190.41399999999</v>
      </c>
      <c r="G1240" s="53">
        <f>B1240+D1240+E1240+F1240</f>
        <v>1781905.9248000002</v>
      </c>
      <c r="H1240" s="53">
        <f>G1240*10%</f>
        <v>178190.59248000002</v>
      </c>
      <c r="I1240" s="53">
        <f>H1240+G1240</f>
        <v>1960096.5172800003</v>
      </c>
    </row>
    <row r="1241" spans="2:9">
      <c r="B1241" s="73" t="s">
        <v>23</v>
      </c>
      <c r="C1241" s="53"/>
      <c r="D1241" s="73"/>
      <c r="E1241" s="55"/>
      <c r="F1241" s="55"/>
      <c r="G1241" s="55"/>
      <c r="H1241" s="56">
        <v>1</v>
      </c>
      <c r="I1241" s="57">
        <f>I1240</f>
        <v>1960096.5172800003</v>
      </c>
    </row>
    <row r="1242" spans="2:9">
      <c r="B1242" s="73" t="s">
        <v>24</v>
      </c>
      <c r="C1242" s="53"/>
      <c r="D1242" s="73"/>
      <c r="E1242" s="55"/>
      <c r="F1242" s="55"/>
      <c r="G1242" s="55"/>
      <c r="H1242" s="56"/>
      <c r="I1242" s="57">
        <f>I1241*15%</f>
        <v>294014.47759200004</v>
      </c>
    </row>
    <row r="1243" spans="2:9" ht="25.5">
      <c r="B1243" s="73" t="s">
        <v>25</v>
      </c>
      <c r="C1243" s="53"/>
      <c r="D1243" s="73"/>
      <c r="E1243" s="55"/>
      <c r="F1243" s="55"/>
      <c r="G1243" s="55"/>
      <c r="H1243" s="56"/>
      <c r="I1243" s="58">
        <f>I1241+I1242</f>
        <v>2254110.9948720001</v>
      </c>
    </row>
    <row r="1244" spans="2:9">
      <c r="B1244" s="59"/>
      <c r="C1244" s="60"/>
      <c r="D1244" s="59"/>
      <c r="E1244" s="61"/>
      <c r="F1244" s="61"/>
      <c r="G1244" s="61"/>
      <c r="H1244" s="62"/>
      <c r="I1244" s="60"/>
    </row>
    <row r="1245" spans="2:9">
      <c r="B1245" s="84" t="s">
        <v>5</v>
      </c>
      <c r="C1245" s="136" t="s">
        <v>6</v>
      </c>
      <c r="D1245" s="136"/>
      <c r="E1245" s="136"/>
      <c r="F1245" s="84" t="s">
        <v>7</v>
      </c>
      <c r="G1245" s="84" t="s">
        <v>8</v>
      </c>
      <c r="H1245" s="84" t="s">
        <v>9</v>
      </c>
      <c r="I1245" s="84" t="s">
        <v>10</v>
      </c>
    </row>
    <row r="1246" spans="2:9">
      <c r="B1246" s="65"/>
      <c r="C1246" s="119" t="s">
        <v>37</v>
      </c>
      <c r="D1246" s="120"/>
      <c r="E1246" s="121"/>
      <c r="F1246" s="73" t="s">
        <v>20</v>
      </c>
      <c r="G1246" s="156">
        <v>3</v>
      </c>
      <c r="H1246" s="73">
        <v>17000</v>
      </c>
      <c r="I1246" s="73">
        <f>G1246*H1246</f>
        <v>51000</v>
      </c>
    </row>
    <row r="1247" spans="2:9">
      <c r="B1247" s="65"/>
      <c r="C1247" s="119"/>
      <c r="D1247" s="120"/>
      <c r="E1247" s="121"/>
      <c r="F1247" s="73"/>
      <c r="G1247" s="73"/>
      <c r="H1247" s="73"/>
      <c r="I1247" s="73">
        <f>G1247*H1247</f>
        <v>0</v>
      </c>
    </row>
    <row r="1248" spans="2:9">
      <c r="B1248" s="70"/>
      <c r="C1248" s="119" t="s">
        <v>34</v>
      </c>
      <c r="D1248" s="120"/>
      <c r="E1248" s="121"/>
      <c r="F1248" s="73"/>
      <c r="G1248" s="73"/>
      <c r="H1248" s="73"/>
      <c r="I1248" s="73">
        <f>SUM(I1246:I1247)</f>
        <v>51000</v>
      </c>
    </row>
    <row r="1249" spans="2:9">
      <c r="B1249" s="119"/>
      <c r="C1249" s="120"/>
      <c r="D1249" s="120"/>
      <c r="E1249" s="120"/>
      <c r="F1249" s="120"/>
      <c r="G1249" s="120"/>
      <c r="H1249" s="120"/>
      <c r="I1249" s="121"/>
    </row>
    <row r="1250" spans="2:9" ht="25.5">
      <c r="B1250" s="70"/>
      <c r="C1250" s="122" t="s">
        <v>15</v>
      </c>
      <c r="D1250" s="123"/>
      <c r="E1250" s="124"/>
      <c r="F1250" s="84" t="s">
        <v>16</v>
      </c>
      <c r="G1250" s="84" t="s">
        <v>17</v>
      </c>
      <c r="H1250" s="84" t="s">
        <v>18</v>
      </c>
      <c r="I1250" s="84" t="s">
        <v>19</v>
      </c>
    </row>
    <row r="1251" spans="2:9">
      <c r="B1251" s="70"/>
      <c r="C1251" s="125" t="s">
        <v>21</v>
      </c>
      <c r="D1251" s="126"/>
      <c r="E1251" s="127"/>
      <c r="F1251" s="53">
        <v>450</v>
      </c>
      <c r="G1251" s="53">
        <v>30</v>
      </c>
      <c r="H1251" s="53">
        <f>F1251*G1251</f>
        <v>13500</v>
      </c>
      <c r="I1251" s="53">
        <f>G1255*(H1251+G1254)</f>
        <v>175500</v>
      </c>
    </row>
    <row r="1252" spans="2:9">
      <c r="B1252" s="70"/>
      <c r="C1252" s="128"/>
      <c r="D1252" s="129"/>
      <c r="E1252" s="130"/>
      <c r="F1252" s="53"/>
      <c r="G1252" s="53"/>
      <c r="H1252" s="73"/>
      <c r="I1252" s="73"/>
    </row>
    <row r="1253" spans="2:9">
      <c r="B1253" s="70"/>
      <c r="C1253" s="85"/>
      <c r="D1253" s="86"/>
      <c r="E1253" s="87"/>
      <c r="F1253" s="73"/>
      <c r="G1253" s="73"/>
      <c r="H1253" s="73"/>
      <c r="I1253" s="73"/>
    </row>
    <row r="1254" spans="2:9">
      <c r="B1254" s="131" t="s">
        <v>11</v>
      </c>
      <c r="C1254" s="133" t="s">
        <v>12</v>
      </c>
      <c r="D1254" s="133"/>
      <c r="E1254" s="133"/>
      <c r="F1254" s="56" t="s">
        <v>13</v>
      </c>
      <c r="G1254" s="74">
        <v>0</v>
      </c>
      <c r="H1254" s="57">
        <v>18812.36</v>
      </c>
      <c r="I1254" s="53">
        <f>H1254*G1254</f>
        <v>0</v>
      </c>
    </row>
    <row r="1255" spans="2:9">
      <c r="B1255" s="132"/>
      <c r="C1255" s="133" t="s">
        <v>14</v>
      </c>
      <c r="D1255" s="133"/>
      <c r="E1255" s="133"/>
      <c r="F1255" s="56" t="s">
        <v>13</v>
      </c>
      <c r="G1255" s="75">
        <v>13</v>
      </c>
      <c r="H1255" s="57">
        <v>18812.36</v>
      </c>
      <c r="I1255" s="53">
        <f>G1255*H1255</f>
        <v>244560.68</v>
      </c>
    </row>
    <row r="1256" spans="2:9">
      <c r="B1256" s="116" t="s">
        <v>34</v>
      </c>
      <c r="C1256" s="117"/>
      <c r="D1256" s="117"/>
      <c r="E1256" s="118"/>
      <c r="F1256" s="76"/>
      <c r="G1256" s="76"/>
      <c r="H1256" s="76"/>
      <c r="I1256" s="77">
        <f>SUM(I1255)</f>
        <v>244560.68</v>
      </c>
    </row>
    <row r="1258" spans="2:9">
      <c r="B1258" s="134" t="s">
        <v>26</v>
      </c>
      <c r="C1258" s="134"/>
      <c r="D1258" s="135" t="s">
        <v>109</v>
      </c>
      <c r="E1258" s="135"/>
      <c r="F1258" s="135"/>
      <c r="G1258" s="135"/>
      <c r="H1258" s="135"/>
      <c r="I1258" s="135"/>
    </row>
    <row r="1259" spans="2:9" ht="51">
      <c r="B1259" s="51" t="s">
        <v>0</v>
      </c>
      <c r="C1259" s="51" t="s">
        <v>1</v>
      </c>
      <c r="D1259" s="51" t="s">
        <v>79</v>
      </c>
      <c r="E1259" s="51" t="s">
        <v>35</v>
      </c>
      <c r="F1259" s="51" t="s">
        <v>39</v>
      </c>
      <c r="G1259" s="51" t="s">
        <v>2</v>
      </c>
      <c r="H1259" s="51" t="s">
        <v>3</v>
      </c>
      <c r="I1259" s="51" t="s">
        <v>4</v>
      </c>
    </row>
    <row r="1260" spans="2:9">
      <c r="B1260" s="52">
        <v>1</v>
      </c>
      <c r="C1260" s="52">
        <v>2</v>
      </c>
      <c r="D1260" s="52">
        <v>3</v>
      </c>
      <c r="E1260" s="52">
        <v>4</v>
      </c>
      <c r="F1260" s="52">
        <v>5</v>
      </c>
      <c r="G1260" s="52">
        <v>6</v>
      </c>
      <c r="H1260" s="52">
        <v>7</v>
      </c>
      <c r="I1260" s="52">
        <v>8</v>
      </c>
    </row>
    <row r="1261" spans="2:9">
      <c r="B1261" s="53">
        <f>I1270+I1275</f>
        <v>854500</v>
      </c>
      <c r="C1261" s="53">
        <f>I1278</f>
        <v>376247.2</v>
      </c>
      <c r="D1261" s="53">
        <f>C1261*112%</f>
        <v>421396.86400000006</v>
      </c>
      <c r="E1261" s="53">
        <f>C1261*169%</f>
        <v>635857.76800000004</v>
      </c>
      <c r="F1261" s="53">
        <f>C1261*355%</f>
        <v>1335677.56</v>
      </c>
      <c r="G1261" s="53">
        <f>B1261+D1261+E1261+F1261</f>
        <v>3247432.1920000003</v>
      </c>
      <c r="H1261" s="53">
        <f>G1261*10%</f>
        <v>324743.21920000005</v>
      </c>
      <c r="I1261" s="53">
        <f>H1261+G1261</f>
        <v>3572175.4112000004</v>
      </c>
    </row>
    <row r="1262" spans="2:9">
      <c r="B1262" s="73" t="s">
        <v>23</v>
      </c>
      <c r="C1262" s="53"/>
      <c r="D1262" s="73"/>
      <c r="E1262" s="55"/>
      <c r="F1262" s="55"/>
      <c r="G1262" s="55"/>
      <c r="H1262" s="56">
        <v>1</v>
      </c>
      <c r="I1262" s="57">
        <f>I1261</f>
        <v>3572175.4112000004</v>
      </c>
    </row>
    <row r="1263" spans="2:9">
      <c r="B1263" s="73" t="s">
        <v>24</v>
      </c>
      <c r="C1263" s="53"/>
      <c r="D1263" s="73"/>
      <c r="E1263" s="55"/>
      <c r="F1263" s="55"/>
      <c r="G1263" s="55"/>
      <c r="H1263" s="56"/>
      <c r="I1263" s="57">
        <f>I1262*15%</f>
        <v>535826.31168000004</v>
      </c>
    </row>
    <row r="1264" spans="2:9" ht="25.5">
      <c r="B1264" s="73" t="s">
        <v>25</v>
      </c>
      <c r="C1264" s="53"/>
      <c r="D1264" s="73"/>
      <c r="E1264" s="55"/>
      <c r="F1264" s="55"/>
      <c r="G1264" s="55"/>
      <c r="H1264" s="56"/>
      <c r="I1264" s="58">
        <f>I1262+I1263</f>
        <v>4108001.7228800002</v>
      </c>
    </row>
    <row r="1265" spans="2:9">
      <c r="B1265" s="59"/>
      <c r="C1265" s="60"/>
      <c r="D1265" s="59"/>
      <c r="E1265" s="61"/>
      <c r="F1265" s="61"/>
      <c r="G1265" s="61"/>
      <c r="H1265" s="62"/>
      <c r="I1265" s="60"/>
    </row>
    <row r="1266" spans="2:9">
      <c r="B1266" s="84" t="s">
        <v>5</v>
      </c>
      <c r="C1266" s="136" t="s">
        <v>6</v>
      </c>
      <c r="D1266" s="136"/>
      <c r="E1266" s="136"/>
      <c r="F1266" s="84" t="s">
        <v>7</v>
      </c>
      <c r="G1266" s="84" t="s">
        <v>8</v>
      </c>
      <c r="H1266" s="84" t="s">
        <v>9</v>
      </c>
      <c r="I1266" s="84" t="s">
        <v>10</v>
      </c>
    </row>
    <row r="1267" spans="2:9">
      <c r="B1267" s="65"/>
      <c r="C1267" s="119" t="s">
        <v>37</v>
      </c>
      <c r="D1267" s="120"/>
      <c r="E1267" s="121"/>
      <c r="F1267" s="73" t="s">
        <v>20</v>
      </c>
      <c r="G1267" s="156">
        <v>5</v>
      </c>
      <c r="H1267" s="73">
        <v>17000</v>
      </c>
      <c r="I1267" s="73">
        <f>G1267*H1267</f>
        <v>85000</v>
      </c>
    </row>
    <row r="1268" spans="2:9">
      <c r="B1268" s="65"/>
      <c r="C1268" s="119"/>
      <c r="D1268" s="120"/>
      <c r="E1268" s="121"/>
      <c r="F1268" s="73"/>
      <c r="G1268" s="156"/>
      <c r="H1268" s="73"/>
      <c r="I1268" s="73"/>
    </row>
    <row r="1269" spans="2:9">
      <c r="B1269" s="65"/>
      <c r="C1269" s="119"/>
      <c r="D1269" s="120"/>
      <c r="E1269" s="121"/>
      <c r="F1269" s="73"/>
      <c r="G1269" s="73"/>
      <c r="H1269" s="73"/>
      <c r="I1269" s="73"/>
    </row>
    <row r="1270" spans="2:9">
      <c r="B1270" s="70"/>
      <c r="C1270" s="119" t="s">
        <v>34</v>
      </c>
      <c r="D1270" s="120"/>
      <c r="E1270" s="121"/>
      <c r="F1270" s="73"/>
      <c r="G1270" s="73"/>
      <c r="H1270" s="73"/>
      <c r="I1270" s="73">
        <f>SUM(I1267:I1269)</f>
        <v>85000</v>
      </c>
    </row>
    <row r="1271" spans="2:9">
      <c r="B1271" s="119"/>
      <c r="C1271" s="120"/>
      <c r="D1271" s="120"/>
      <c r="E1271" s="120"/>
      <c r="F1271" s="120"/>
      <c r="G1271" s="120"/>
      <c r="H1271" s="120"/>
      <c r="I1271" s="121"/>
    </row>
    <row r="1272" spans="2:9" ht="25.5">
      <c r="B1272" s="72"/>
      <c r="C1272" s="122" t="s">
        <v>15</v>
      </c>
      <c r="D1272" s="123"/>
      <c r="E1272" s="124"/>
      <c r="F1272" s="84" t="s">
        <v>16</v>
      </c>
      <c r="G1272" s="84" t="s">
        <v>17</v>
      </c>
      <c r="H1272" s="84" t="s">
        <v>18</v>
      </c>
      <c r="I1272" s="84" t="s">
        <v>19</v>
      </c>
    </row>
    <row r="1273" spans="2:9">
      <c r="B1273" s="70"/>
      <c r="C1273" s="125" t="s">
        <v>21</v>
      </c>
      <c r="D1273" s="126"/>
      <c r="E1273" s="127"/>
      <c r="F1273" s="53">
        <v>450</v>
      </c>
      <c r="G1273" s="53">
        <v>110</v>
      </c>
      <c r="H1273" s="53">
        <f>F1273*G1273</f>
        <v>49500</v>
      </c>
      <c r="I1273" s="53">
        <f>F1273*G1273*G1277</f>
        <v>742500</v>
      </c>
    </row>
    <row r="1274" spans="2:9">
      <c r="B1274" s="70"/>
      <c r="C1274" s="119" t="s">
        <v>108</v>
      </c>
      <c r="D1274" s="120"/>
      <c r="E1274" s="121"/>
      <c r="F1274" s="53">
        <v>450</v>
      </c>
      <c r="G1274" s="53">
        <v>12</v>
      </c>
      <c r="H1274" s="53">
        <f>F1274*G1274</f>
        <v>5400</v>
      </c>
      <c r="I1274" s="53">
        <f>F1274*G1274*G1276</f>
        <v>27000</v>
      </c>
    </row>
    <row r="1275" spans="2:9">
      <c r="B1275" s="116" t="s">
        <v>34</v>
      </c>
      <c r="C1275" s="117"/>
      <c r="D1275" s="117"/>
      <c r="E1275" s="118"/>
      <c r="F1275" s="73"/>
      <c r="G1275" s="73"/>
      <c r="H1275" s="73"/>
      <c r="I1275" s="53">
        <f>SUM(I1273:I1274)</f>
        <v>769500</v>
      </c>
    </row>
    <row r="1276" spans="2:9">
      <c r="B1276" s="131" t="s">
        <v>11</v>
      </c>
      <c r="C1276" s="133" t="s">
        <v>12</v>
      </c>
      <c r="D1276" s="133"/>
      <c r="E1276" s="133"/>
      <c r="F1276" s="56" t="s">
        <v>13</v>
      </c>
      <c r="G1276" s="74">
        <v>5</v>
      </c>
      <c r="H1276" s="57">
        <v>18812.36</v>
      </c>
      <c r="I1276" s="53">
        <f>H1276*G1276</f>
        <v>94061.8</v>
      </c>
    </row>
    <row r="1277" spans="2:9">
      <c r="B1277" s="132"/>
      <c r="C1277" s="133" t="s">
        <v>14</v>
      </c>
      <c r="D1277" s="133"/>
      <c r="E1277" s="133"/>
      <c r="F1277" s="56" t="s">
        <v>13</v>
      </c>
      <c r="G1277" s="75">
        <v>15</v>
      </c>
      <c r="H1277" s="57">
        <v>18812.36</v>
      </c>
      <c r="I1277" s="53">
        <f>G1277*H1277</f>
        <v>282185.40000000002</v>
      </c>
    </row>
    <row r="1278" spans="2:9">
      <c r="B1278" s="116" t="s">
        <v>34</v>
      </c>
      <c r="C1278" s="117"/>
      <c r="D1278" s="117"/>
      <c r="E1278" s="118"/>
      <c r="F1278" s="56"/>
      <c r="G1278" s="75"/>
      <c r="H1278" s="57"/>
      <c r="I1278" s="53">
        <f>SUM(I1276:I1277)</f>
        <v>376247.2</v>
      </c>
    </row>
    <row r="1280" spans="2:9">
      <c r="B1280" s="134" t="s">
        <v>26</v>
      </c>
      <c r="C1280" s="134"/>
      <c r="D1280" s="135" t="s">
        <v>112</v>
      </c>
      <c r="E1280" s="135"/>
      <c r="F1280" s="135"/>
      <c r="G1280" s="135"/>
      <c r="H1280" s="135"/>
      <c r="I1280" s="135"/>
    </row>
    <row r="1281" spans="2:9" ht="51">
      <c r="B1281" s="51" t="s">
        <v>0</v>
      </c>
      <c r="C1281" s="51" t="s">
        <v>1</v>
      </c>
      <c r="D1281" s="51" t="s">
        <v>79</v>
      </c>
      <c r="E1281" s="51" t="s">
        <v>35</v>
      </c>
      <c r="F1281" s="51" t="s">
        <v>39</v>
      </c>
      <c r="G1281" s="51" t="s">
        <v>2</v>
      </c>
      <c r="H1281" s="51" t="s">
        <v>3</v>
      </c>
      <c r="I1281" s="51" t="s">
        <v>4</v>
      </c>
    </row>
    <row r="1282" spans="2:9">
      <c r="B1282" s="52">
        <v>1</v>
      </c>
      <c r="C1282" s="52">
        <v>2</v>
      </c>
      <c r="D1282" s="52">
        <v>3</v>
      </c>
      <c r="E1282" s="52">
        <v>4</v>
      </c>
      <c r="F1282" s="52">
        <v>5</v>
      </c>
      <c r="G1282" s="52">
        <v>6</v>
      </c>
      <c r="H1282" s="52">
        <v>7</v>
      </c>
      <c r="I1282" s="52">
        <v>8</v>
      </c>
    </row>
    <row r="1283" spans="2:9">
      <c r="B1283" s="53">
        <f>I1295+I1292</f>
        <v>2179000</v>
      </c>
      <c r="C1283" s="53">
        <f>I1300</f>
        <v>1166366.32</v>
      </c>
      <c r="D1283" s="53">
        <f>C1283*112%</f>
        <v>1306330.2784000002</v>
      </c>
      <c r="E1283" s="53">
        <f>C1283*169%</f>
        <v>1971159.0808000001</v>
      </c>
      <c r="F1283" s="53">
        <f>C1283*355%</f>
        <v>4140600.4360000002</v>
      </c>
      <c r="G1283" s="53">
        <f>B1283+D1283+E1283+F1283</f>
        <v>9597089.7952000014</v>
      </c>
      <c r="H1283" s="53">
        <f>G1283*10%</f>
        <v>959708.97952000017</v>
      </c>
      <c r="I1283" s="53">
        <f>H1283+G1283</f>
        <v>10556798.774720002</v>
      </c>
    </row>
    <row r="1284" spans="2:9">
      <c r="B1284" s="73" t="s">
        <v>23</v>
      </c>
      <c r="C1284" s="53"/>
      <c r="D1284" s="73"/>
      <c r="E1284" s="55"/>
      <c r="F1284" s="55"/>
      <c r="G1284" s="55"/>
      <c r="H1284" s="56">
        <v>1</v>
      </c>
      <c r="I1284" s="57">
        <f>I1283</f>
        <v>10556798.774720002</v>
      </c>
    </row>
    <row r="1285" spans="2:9">
      <c r="B1285" s="73" t="s">
        <v>24</v>
      </c>
      <c r="C1285" s="53"/>
      <c r="D1285" s="73"/>
      <c r="E1285" s="55"/>
      <c r="F1285" s="55"/>
      <c r="G1285" s="55"/>
      <c r="H1285" s="56"/>
      <c r="I1285" s="57">
        <f>I1284*15%</f>
        <v>1583519.8162080003</v>
      </c>
    </row>
    <row r="1286" spans="2:9" ht="25.5">
      <c r="B1286" s="73" t="s">
        <v>25</v>
      </c>
      <c r="C1286" s="53"/>
      <c r="D1286" s="73"/>
      <c r="E1286" s="55"/>
      <c r="F1286" s="55"/>
      <c r="G1286" s="55"/>
      <c r="H1286" s="56"/>
      <c r="I1286" s="58">
        <f>I1284+I1285</f>
        <v>12140318.590928003</v>
      </c>
    </row>
    <row r="1287" spans="2:9">
      <c r="B1287" s="59"/>
      <c r="C1287" s="60"/>
      <c r="D1287" s="59"/>
      <c r="E1287" s="61"/>
      <c r="F1287" s="61"/>
      <c r="G1287" s="61"/>
      <c r="H1287" s="62"/>
      <c r="I1287" s="60"/>
    </row>
    <row r="1288" spans="2:9">
      <c r="B1288" s="84" t="s">
        <v>5</v>
      </c>
      <c r="C1288" s="136" t="s">
        <v>6</v>
      </c>
      <c r="D1288" s="136"/>
      <c r="E1288" s="136"/>
      <c r="F1288" s="84" t="s">
        <v>7</v>
      </c>
      <c r="G1288" s="84" t="s">
        <v>8</v>
      </c>
      <c r="H1288" s="84" t="s">
        <v>9</v>
      </c>
      <c r="I1288" s="84" t="s">
        <v>10</v>
      </c>
    </row>
    <row r="1289" spans="2:9">
      <c r="B1289" s="65"/>
      <c r="C1289" s="119" t="s">
        <v>37</v>
      </c>
      <c r="D1289" s="120"/>
      <c r="E1289" s="121"/>
      <c r="F1289" s="73" t="s">
        <v>20</v>
      </c>
      <c r="G1289" s="156">
        <v>15</v>
      </c>
      <c r="H1289" s="73">
        <v>17000</v>
      </c>
      <c r="I1289" s="73">
        <f>G1289*H1289</f>
        <v>255000</v>
      </c>
    </row>
    <row r="1290" spans="2:9">
      <c r="B1290" s="65"/>
      <c r="C1290" s="119" t="s">
        <v>75</v>
      </c>
      <c r="D1290" s="120"/>
      <c r="E1290" s="121"/>
      <c r="F1290" s="73" t="s">
        <v>43</v>
      </c>
      <c r="G1290" s="156">
        <v>1</v>
      </c>
      <c r="H1290" s="73">
        <v>10000</v>
      </c>
      <c r="I1290" s="73">
        <f>G1290*H1290</f>
        <v>10000</v>
      </c>
    </row>
    <row r="1291" spans="2:9">
      <c r="B1291" s="65"/>
      <c r="C1291" s="119" t="s">
        <v>111</v>
      </c>
      <c r="D1291" s="120"/>
      <c r="E1291" s="121"/>
      <c r="F1291" s="73" t="s">
        <v>110</v>
      </c>
      <c r="G1291" s="73">
        <v>2</v>
      </c>
      <c r="H1291" s="73">
        <v>12000</v>
      </c>
      <c r="I1291" s="73">
        <f>G1291*H1291</f>
        <v>24000</v>
      </c>
    </row>
    <row r="1292" spans="2:9">
      <c r="B1292" s="70"/>
      <c r="C1292" s="119" t="s">
        <v>34</v>
      </c>
      <c r="D1292" s="120"/>
      <c r="E1292" s="121"/>
      <c r="F1292" s="73"/>
      <c r="G1292" s="73"/>
      <c r="H1292" s="73"/>
      <c r="I1292" s="73">
        <f>SUM(I1289:I1291)</f>
        <v>289000</v>
      </c>
    </row>
    <row r="1293" spans="2:9">
      <c r="B1293" s="119"/>
      <c r="C1293" s="120"/>
      <c r="D1293" s="120"/>
      <c r="E1293" s="120"/>
      <c r="F1293" s="120"/>
      <c r="G1293" s="120"/>
      <c r="H1293" s="120"/>
      <c r="I1293" s="121"/>
    </row>
    <row r="1294" spans="2:9" ht="25.5">
      <c r="B1294" s="70"/>
      <c r="C1294" s="122" t="s">
        <v>15</v>
      </c>
      <c r="D1294" s="123"/>
      <c r="E1294" s="124"/>
      <c r="F1294" s="84" t="s">
        <v>16</v>
      </c>
      <c r="G1294" s="84" t="s">
        <v>17</v>
      </c>
      <c r="H1294" s="84" t="s">
        <v>18</v>
      </c>
      <c r="I1294" s="84" t="s">
        <v>19</v>
      </c>
    </row>
    <row r="1295" spans="2:9">
      <c r="B1295" s="70"/>
      <c r="C1295" s="125" t="s">
        <v>21</v>
      </c>
      <c r="D1295" s="126"/>
      <c r="E1295" s="127"/>
      <c r="F1295" s="53">
        <v>450</v>
      </c>
      <c r="G1295" s="53">
        <v>75</v>
      </c>
      <c r="H1295" s="53">
        <f>F1295*G1295</f>
        <v>33750</v>
      </c>
      <c r="I1295" s="53">
        <f>F1295*G1295*G1299</f>
        <v>1890000</v>
      </c>
    </row>
    <row r="1296" spans="2:9">
      <c r="B1296" s="70"/>
      <c r="C1296" s="119" t="s">
        <v>108</v>
      </c>
      <c r="D1296" s="120"/>
      <c r="E1296" s="121"/>
      <c r="F1296" s="53">
        <v>450</v>
      </c>
      <c r="G1296" s="53">
        <v>12</v>
      </c>
      <c r="H1296" s="53">
        <f>F1296*G1296</f>
        <v>5400</v>
      </c>
      <c r="I1296" s="53">
        <f>F1296*G1296*G1298</f>
        <v>32400</v>
      </c>
    </row>
    <row r="1297" spans="2:9">
      <c r="B1297" s="116" t="s">
        <v>34</v>
      </c>
      <c r="C1297" s="117"/>
      <c r="D1297" s="117"/>
      <c r="E1297" s="118"/>
      <c r="F1297" s="73"/>
      <c r="G1297" s="73"/>
      <c r="H1297" s="73"/>
      <c r="I1297" s="53">
        <f>SUM(I1295:I1296)</f>
        <v>1922400</v>
      </c>
    </row>
    <row r="1298" spans="2:9">
      <c r="B1298" s="131" t="s">
        <v>11</v>
      </c>
      <c r="C1298" s="133" t="s">
        <v>12</v>
      </c>
      <c r="D1298" s="133"/>
      <c r="E1298" s="133"/>
      <c r="F1298" s="56" t="s">
        <v>13</v>
      </c>
      <c r="G1298" s="74">
        <v>6</v>
      </c>
      <c r="H1298" s="57">
        <v>18812.36</v>
      </c>
      <c r="I1298" s="53">
        <f>H1298*G1298</f>
        <v>112874.16</v>
      </c>
    </row>
    <row r="1299" spans="2:9">
      <c r="B1299" s="132"/>
      <c r="C1299" s="133" t="s">
        <v>14</v>
      </c>
      <c r="D1299" s="133"/>
      <c r="E1299" s="133"/>
      <c r="F1299" s="56" t="s">
        <v>13</v>
      </c>
      <c r="G1299" s="75">
        <v>56</v>
      </c>
      <c r="H1299" s="57">
        <v>18812.36</v>
      </c>
      <c r="I1299" s="53">
        <f>G1299*H1299</f>
        <v>1053492.1600000001</v>
      </c>
    </row>
    <row r="1300" spans="2:9">
      <c r="B1300" s="116" t="s">
        <v>34</v>
      </c>
      <c r="C1300" s="117"/>
      <c r="D1300" s="117"/>
      <c r="E1300" s="118"/>
      <c r="F1300" s="56"/>
      <c r="G1300" s="75"/>
      <c r="H1300" s="57"/>
      <c r="I1300" s="53">
        <f>SUM(I1298:I1299)</f>
        <v>1166366.32</v>
      </c>
    </row>
    <row r="1302" spans="2:9">
      <c r="B1302" s="134" t="s">
        <v>26</v>
      </c>
      <c r="C1302" s="134"/>
      <c r="D1302" s="135" t="s">
        <v>115</v>
      </c>
      <c r="E1302" s="135"/>
      <c r="F1302" s="135"/>
      <c r="G1302" s="135"/>
      <c r="H1302" s="135"/>
      <c r="I1302" s="135"/>
    </row>
    <row r="1303" spans="2:9" ht="51">
      <c r="B1303" s="51" t="s">
        <v>0</v>
      </c>
      <c r="C1303" s="51" t="s">
        <v>1</v>
      </c>
      <c r="D1303" s="51" t="s">
        <v>79</v>
      </c>
      <c r="E1303" s="51" t="s">
        <v>35</v>
      </c>
      <c r="F1303" s="51" t="s">
        <v>39</v>
      </c>
      <c r="G1303" s="51" t="s">
        <v>2</v>
      </c>
      <c r="H1303" s="51" t="s">
        <v>3</v>
      </c>
      <c r="I1303" s="51" t="s">
        <v>4</v>
      </c>
    </row>
    <row r="1304" spans="2:9">
      <c r="B1304" s="52">
        <v>1</v>
      </c>
      <c r="C1304" s="52">
        <v>2</v>
      </c>
      <c r="D1304" s="52">
        <v>3</v>
      </c>
      <c r="E1304" s="52">
        <v>4</v>
      </c>
      <c r="F1304" s="52">
        <v>5</v>
      </c>
      <c r="G1304" s="52">
        <v>6</v>
      </c>
      <c r="H1304" s="52">
        <v>7</v>
      </c>
      <c r="I1304" s="52">
        <v>8</v>
      </c>
    </row>
    <row r="1305" spans="2:9">
      <c r="B1305" s="53">
        <f>I1320+I1315</f>
        <v>338800</v>
      </c>
      <c r="C1305" s="53">
        <f>I1323</f>
        <v>263373.04000000004</v>
      </c>
      <c r="D1305" s="53">
        <f>C1305*112%</f>
        <v>294977.80480000004</v>
      </c>
      <c r="E1305" s="53">
        <f>C1305*169%</f>
        <v>445100.43760000006</v>
      </c>
      <c r="F1305" s="53">
        <f>C1305*355%</f>
        <v>934974.29200000013</v>
      </c>
      <c r="G1305" s="53">
        <f>B1305+D1305+E1305+F1305</f>
        <v>2013852.5344000002</v>
      </c>
      <c r="H1305" s="53">
        <f>G1305*10%</f>
        <v>201385.25344000003</v>
      </c>
      <c r="I1305" s="53">
        <f>H1305+G1305</f>
        <v>2215237.7878400004</v>
      </c>
    </row>
    <row r="1306" spans="2:9">
      <c r="B1306" s="73" t="s">
        <v>23</v>
      </c>
      <c r="C1306" s="53"/>
      <c r="D1306" s="73"/>
      <c r="E1306" s="55"/>
      <c r="F1306" s="55"/>
      <c r="G1306" s="55"/>
      <c r="H1306" s="56">
        <v>1</v>
      </c>
      <c r="I1306" s="57">
        <f>I1305</f>
        <v>2215237.7878400004</v>
      </c>
    </row>
    <row r="1307" spans="2:9">
      <c r="B1307" s="73" t="s">
        <v>24</v>
      </c>
      <c r="C1307" s="53"/>
      <c r="D1307" s="73"/>
      <c r="E1307" s="55"/>
      <c r="F1307" s="55"/>
      <c r="G1307" s="55"/>
      <c r="H1307" s="56"/>
      <c r="I1307" s="57">
        <f>I1306*15%</f>
        <v>332285.66817600006</v>
      </c>
    </row>
    <row r="1308" spans="2:9" ht="25.5">
      <c r="B1308" s="73" t="s">
        <v>25</v>
      </c>
      <c r="C1308" s="53"/>
      <c r="D1308" s="73"/>
      <c r="E1308" s="55"/>
      <c r="F1308" s="55"/>
      <c r="G1308" s="55"/>
      <c r="H1308" s="56"/>
      <c r="I1308" s="58">
        <f>I1306+I1307</f>
        <v>2547523.4560160004</v>
      </c>
    </row>
    <row r="1309" spans="2:9">
      <c r="B1309" s="59"/>
      <c r="C1309" s="60"/>
      <c r="D1309" s="59"/>
      <c r="E1309" s="61"/>
      <c r="F1309" s="61"/>
      <c r="G1309" s="61"/>
      <c r="H1309" s="62"/>
      <c r="I1309" s="60"/>
    </row>
    <row r="1310" spans="2:9">
      <c r="B1310" s="84" t="s">
        <v>5</v>
      </c>
      <c r="C1310" s="136" t="s">
        <v>6</v>
      </c>
      <c r="D1310" s="136"/>
      <c r="E1310" s="136"/>
      <c r="F1310" s="84" t="s">
        <v>7</v>
      </c>
      <c r="G1310" s="84" t="s">
        <v>8</v>
      </c>
      <c r="H1310" s="84" t="s">
        <v>9</v>
      </c>
      <c r="I1310" s="84" t="s">
        <v>10</v>
      </c>
    </row>
    <row r="1311" spans="2:9">
      <c r="B1311" s="65"/>
      <c r="C1311" s="119" t="s">
        <v>37</v>
      </c>
      <c r="D1311" s="120"/>
      <c r="E1311" s="121"/>
      <c r="F1311" s="73" t="s">
        <v>20</v>
      </c>
      <c r="G1311" s="156">
        <v>5</v>
      </c>
      <c r="H1311" s="73">
        <v>17000</v>
      </c>
      <c r="I1311" s="73">
        <f>G1311*H1311</f>
        <v>85000</v>
      </c>
    </row>
    <row r="1312" spans="2:9">
      <c r="B1312" s="65"/>
      <c r="C1312" s="119" t="s">
        <v>114</v>
      </c>
      <c r="D1312" s="120"/>
      <c r="E1312" s="121"/>
      <c r="F1312" s="73" t="s">
        <v>20</v>
      </c>
      <c r="G1312" s="156">
        <v>3</v>
      </c>
      <c r="H1312" s="73">
        <v>16000</v>
      </c>
      <c r="I1312" s="73">
        <f>G1312*H1312</f>
        <v>48000</v>
      </c>
    </row>
    <row r="1313" spans="2:9">
      <c r="B1313" s="65"/>
      <c r="C1313" s="119" t="s">
        <v>113</v>
      </c>
      <c r="D1313" s="120"/>
      <c r="E1313" s="121"/>
      <c r="F1313" s="73" t="s">
        <v>20</v>
      </c>
      <c r="G1313" s="156">
        <v>1.4</v>
      </c>
      <c r="H1313" s="73">
        <v>15000</v>
      </c>
      <c r="I1313" s="73">
        <f>G1313*H1313</f>
        <v>21000</v>
      </c>
    </row>
    <row r="1314" spans="2:9">
      <c r="B1314" s="65"/>
      <c r="C1314" s="119" t="s">
        <v>94</v>
      </c>
      <c r="D1314" s="120"/>
      <c r="E1314" s="121"/>
      <c r="F1314" s="73" t="s">
        <v>110</v>
      </c>
      <c r="G1314" s="73">
        <v>0.3</v>
      </c>
      <c r="H1314" s="73">
        <v>40000</v>
      </c>
      <c r="I1314" s="73">
        <f>G1314*H1314</f>
        <v>12000</v>
      </c>
    </row>
    <row r="1315" spans="2:9">
      <c r="B1315" s="70"/>
      <c r="C1315" s="119" t="s">
        <v>34</v>
      </c>
      <c r="D1315" s="120"/>
      <c r="E1315" s="121"/>
      <c r="F1315" s="73"/>
      <c r="G1315" s="73"/>
      <c r="H1315" s="73"/>
      <c r="I1315" s="73">
        <f>SUM(I1311:I1314)</f>
        <v>166000</v>
      </c>
    </row>
    <row r="1316" spans="2:9">
      <c r="B1316" s="119"/>
      <c r="C1316" s="120"/>
      <c r="D1316" s="120"/>
      <c r="E1316" s="120"/>
      <c r="F1316" s="120"/>
      <c r="G1316" s="120"/>
      <c r="H1316" s="120"/>
      <c r="I1316" s="121"/>
    </row>
    <row r="1317" spans="2:9" ht="25.5">
      <c r="B1317" s="72"/>
      <c r="C1317" s="122" t="s">
        <v>15</v>
      </c>
      <c r="D1317" s="123"/>
      <c r="E1317" s="124"/>
      <c r="F1317" s="84" t="s">
        <v>16</v>
      </c>
      <c r="G1317" s="84" t="s">
        <v>17</v>
      </c>
      <c r="H1317" s="84" t="s">
        <v>18</v>
      </c>
      <c r="I1317" s="84" t="s">
        <v>19</v>
      </c>
    </row>
    <row r="1318" spans="2:9">
      <c r="B1318" s="70"/>
      <c r="C1318" s="125" t="s">
        <v>21</v>
      </c>
      <c r="D1318" s="126"/>
      <c r="E1318" s="127"/>
      <c r="F1318" s="53">
        <v>450</v>
      </c>
      <c r="G1318" s="53">
        <v>30</v>
      </c>
      <c r="H1318" s="53">
        <f>F1318*G1318</f>
        <v>13500</v>
      </c>
      <c r="I1318" s="53">
        <f>F1318*G1318*G1322</f>
        <v>162000</v>
      </c>
    </row>
    <row r="1319" spans="2:9">
      <c r="B1319" s="70"/>
      <c r="C1319" s="119" t="s">
        <v>108</v>
      </c>
      <c r="D1319" s="120"/>
      <c r="E1319" s="121"/>
      <c r="F1319" s="53">
        <v>450</v>
      </c>
      <c r="G1319" s="53">
        <v>12</v>
      </c>
      <c r="H1319" s="53"/>
      <c r="I1319" s="53">
        <f>F1319*G1319*G1321</f>
        <v>10800</v>
      </c>
    </row>
    <row r="1320" spans="2:9">
      <c r="B1320" s="116" t="s">
        <v>34</v>
      </c>
      <c r="C1320" s="117"/>
      <c r="D1320" s="117"/>
      <c r="E1320" s="118"/>
      <c r="F1320" s="73"/>
      <c r="G1320" s="73"/>
      <c r="H1320" s="73"/>
      <c r="I1320" s="53">
        <f>SUM(I1318:I1319)</f>
        <v>172800</v>
      </c>
    </row>
    <row r="1321" spans="2:9">
      <c r="B1321" s="131" t="s">
        <v>11</v>
      </c>
      <c r="C1321" s="133" t="s">
        <v>12</v>
      </c>
      <c r="D1321" s="133"/>
      <c r="E1321" s="133"/>
      <c r="F1321" s="56" t="s">
        <v>13</v>
      </c>
      <c r="G1321" s="74">
        <v>2</v>
      </c>
      <c r="H1321" s="57">
        <v>18812.36</v>
      </c>
      <c r="I1321" s="53">
        <f>H1321*G1321</f>
        <v>37624.720000000001</v>
      </c>
    </row>
    <row r="1322" spans="2:9">
      <c r="B1322" s="132"/>
      <c r="C1322" s="133" t="s">
        <v>14</v>
      </c>
      <c r="D1322" s="133"/>
      <c r="E1322" s="133"/>
      <c r="F1322" s="56" t="s">
        <v>13</v>
      </c>
      <c r="G1322" s="75">
        <v>12</v>
      </c>
      <c r="H1322" s="57">
        <v>18812.36</v>
      </c>
      <c r="I1322" s="53">
        <f>G1322*H1322</f>
        <v>225748.32</v>
      </c>
    </row>
    <row r="1323" spans="2:9">
      <c r="B1323" s="116" t="s">
        <v>34</v>
      </c>
      <c r="C1323" s="117"/>
      <c r="D1323" s="117"/>
      <c r="E1323" s="118"/>
      <c r="F1323" s="56"/>
      <c r="G1323" s="75"/>
      <c r="H1323" s="57"/>
      <c r="I1323" s="53">
        <f>SUM(I1321:I1322)</f>
        <v>263373.04000000004</v>
      </c>
    </row>
    <row r="1325" spans="2:9">
      <c r="B1325" s="134" t="s">
        <v>26</v>
      </c>
      <c r="C1325" s="134"/>
      <c r="D1325" s="135" t="s">
        <v>116</v>
      </c>
      <c r="E1325" s="135"/>
      <c r="F1325" s="135"/>
      <c r="G1325" s="135"/>
      <c r="H1325" s="135"/>
      <c r="I1325" s="135"/>
    </row>
    <row r="1326" spans="2:9" ht="51">
      <c r="B1326" s="51" t="s">
        <v>0</v>
      </c>
      <c r="C1326" s="51" t="s">
        <v>1</v>
      </c>
      <c r="D1326" s="51" t="s">
        <v>79</v>
      </c>
      <c r="E1326" s="51" t="s">
        <v>35</v>
      </c>
      <c r="F1326" s="51" t="s">
        <v>39</v>
      </c>
      <c r="G1326" s="51" t="s">
        <v>2</v>
      </c>
      <c r="H1326" s="51" t="s">
        <v>3</v>
      </c>
      <c r="I1326" s="51" t="s">
        <v>4</v>
      </c>
    </row>
    <row r="1327" spans="2:9">
      <c r="B1327" s="52">
        <v>1</v>
      </c>
      <c r="C1327" s="52">
        <v>2</v>
      </c>
      <c r="D1327" s="52">
        <v>3</v>
      </c>
      <c r="E1327" s="52">
        <v>4</v>
      </c>
      <c r="F1327" s="52">
        <v>5</v>
      </c>
      <c r="G1327" s="52">
        <v>6</v>
      </c>
      <c r="H1327" s="52">
        <v>7</v>
      </c>
      <c r="I1327" s="52">
        <v>8</v>
      </c>
    </row>
    <row r="1328" spans="2:9">
      <c r="B1328" s="53">
        <f>I1336+I1341</f>
        <v>156300</v>
      </c>
      <c r="C1328" s="53">
        <f>I1344</f>
        <v>188123.6</v>
      </c>
      <c r="D1328" s="53">
        <f>C1328*112%</f>
        <v>210698.43200000003</v>
      </c>
      <c r="E1328" s="53">
        <f>C1328*169%</f>
        <v>317928.88400000002</v>
      </c>
      <c r="F1328" s="53">
        <f>C1328*355%</f>
        <v>667838.78</v>
      </c>
      <c r="G1328" s="53">
        <f>B1328+D1328+E1328+F1328</f>
        <v>1352766.0960000001</v>
      </c>
      <c r="H1328" s="53">
        <f>G1328*10%</f>
        <v>135276.60960000003</v>
      </c>
      <c r="I1328" s="53">
        <f>H1328+G1328</f>
        <v>1488042.7056000002</v>
      </c>
    </row>
    <row r="1329" spans="2:9">
      <c r="B1329" s="73" t="s">
        <v>23</v>
      </c>
      <c r="C1329" s="53"/>
      <c r="D1329" s="73"/>
      <c r="E1329" s="55"/>
      <c r="F1329" s="55"/>
      <c r="G1329" s="55"/>
      <c r="H1329" s="56">
        <v>1</v>
      </c>
      <c r="I1329" s="57">
        <f>I1328</f>
        <v>1488042.7056000002</v>
      </c>
    </row>
    <row r="1330" spans="2:9">
      <c r="B1330" s="73" t="s">
        <v>24</v>
      </c>
      <c r="C1330" s="53"/>
      <c r="D1330" s="73"/>
      <c r="E1330" s="55"/>
      <c r="F1330" s="55"/>
      <c r="G1330" s="55"/>
      <c r="H1330" s="56"/>
      <c r="I1330" s="57">
        <f>I1329*15%</f>
        <v>223206.40584000002</v>
      </c>
    </row>
    <row r="1331" spans="2:9" ht="25.5">
      <c r="B1331" s="73" t="s">
        <v>25</v>
      </c>
      <c r="C1331" s="53"/>
      <c r="D1331" s="73"/>
      <c r="E1331" s="55"/>
      <c r="F1331" s="55"/>
      <c r="G1331" s="55"/>
      <c r="H1331" s="56"/>
      <c r="I1331" s="58">
        <f>I1329+I1330</f>
        <v>1711249.1114400001</v>
      </c>
    </row>
    <row r="1332" spans="2:9">
      <c r="B1332" s="59"/>
      <c r="C1332" s="60"/>
      <c r="D1332" s="59"/>
      <c r="E1332" s="61"/>
      <c r="F1332" s="61"/>
      <c r="G1332" s="61"/>
      <c r="H1332" s="62"/>
      <c r="I1332" s="60"/>
    </row>
    <row r="1333" spans="2:9">
      <c r="B1333" s="84" t="s">
        <v>5</v>
      </c>
      <c r="C1333" s="136" t="s">
        <v>6</v>
      </c>
      <c r="D1333" s="136"/>
      <c r="E1333" s="136"/>
      <c r="F1333" s="84" t="s">
        <v>7</v>
      </c>
      <c r="G1333" s="84" t="s">
        <v>8</v>
      </c>
      <c r="H1333" s="84" t="s">
        <v>9</v>
      </c>
      <c r="I1333" s="84" t="s">
        <v>10</v>
      </c>
    </row>
    <row r="1334" spans="2:9">
      <c r="B1334" s="151"/>
      <c r="C1334" s="119" t="s">
        <v>37</v>
      </c>
      <c r="D1334" s="120"/>
      <c r="E1334" s="121"/>
      <c r="F1334" s="73" t="s">
        <v>20</v>
      </c>
      <c r="G1334" s="156">
        <v>1.5</v>
      </c>
      <c r="H1334" s="73">
        <v>17000</v>
      </c>
      <c r="I1334" s="73">
        <f>G1334*H1334</f>
        <v>25500</v>
      </c>
    </row>
    <row r="1335" spans="2:9">
      <c r="B1335" s="65"/>
      <c r="C1335" s="119" t="s">
        <v>94</v>
      </c>
      <c r="D1335" s="120"/>
      <c r="E1335" s="121"/>
      <c r="F1335" s="73" t="s">
        <v>93</v>
      </c>
      <c r="G1335" s="73">
        <v>0.3</v>
      </c>
      <c r="H1335" s="73">
        <v>40000</v>
      </c>
      <c r="I1335" s="73">
        <f>G1335*H1335</f>
        <v>12000</v>
      </c>
    </row>
    <row r="1336" spans="2:9">
      <c r="B1336" s="70"/>
      <c r="C1336" s="119" t="s">
        <v>34</v>
      </c>
      <c r="D1336" s="120"/>
      <c r="E1336" s="121"/>
      <c r="F1336" s="73"/>
      <c r="G1336" s="73"/>
      <c r="H1336" s="73"/>
      <c r="I1336" s="73">
        <f>SUM(I1334:I1335)</f>
        <v>37500</v>
      </c>
    </row>
    <row r="1337" spans="2:9">
      <c r="B1337" s="119"/>
      <c r="C1337" s="120"/>
      <c r="D1337" s="120"/>
      <c r="E1337" s="120"/>
      <c r="F1337" s="120"/>
      <c r="G1337" s="120"/>
      <c r="H1337" s="120"/>
      <c r="I1337" s="121"/>
    </row>
    <row r="1338" spans="2:9" ht="25.5">
      <c r="B1338" s="72"/>
      <c r="C1338" s="122" t="s">
        <v>15</v>
      </c>
      <c r="D1338" s="123"/>
      <c r="E1338" s="124"/>
      <c r="F1338" s="84" t="s">
        <v>16</v>
      </c>
      <c r="G1338" s="84" t="s">
        <v>17</v>
      </c>
      <c r="H1338" s="84" t="s">
        <v>18</v>
      </c>
      <c r="I1338" s="84" t="s">
        <v>19</v>
      </c>
    </row>
    <row r="1339" spans="2:9">
      <c r="B1339" s="70"/>
      <c r="C1339" s="125" t="s">
        <v>21</v>
      </c>
      <c r="D1339" s="126"/>
      <c r="E1339" s="127"/>
      <c r="F1339" s="53">
        <v>450</v>
      </c>
      <c r="G1339" s="53">
        <v>30</v>
      </c>
      <c r="H1339" s="53">
        <f>F1339*G1339</f>
        <v>13500</v>
      </c>
      <c r="I1339" s="53">
        <f>F1339*G1343*G1339</f>
        <v>108000</v>
      </c>
    </row>
    <row r="1340" spans="2:9">
      <c r="B1340" s="70"/>
      <c r="C1340" s="119" t="s">
        <v>108</v>
      </c>
      <c r="D1340" s="120"/>
      <c r="E1340" s="121"/>
      <c r="F1340" s="53">
        <v>450</v>
      </c>
      <c r="G1340" s="53">
        <v>12</v>
      </c>
      <c r="H1340" s="53">
        <f>F1340*G1340</f>
        <v>5400</v>
      </c>
      <c r="I1340" s="53">
        <f>F1340*G1340*G1342</f>
        <v>10800</v>
      </c>
    </row>
    <row r="1341" spans="2:9">
      <c r="B1341" s="116" t="s">
        <v>34</v>
      </c>
      <c r="C1341" s="117"/>
      <c r="D1341" s="117"/>
      <c r="E1341" s="118"/>
      <c r="F1341" s="73"/>
      <c r="G1341" s="73"/>
      <c r="H1341" s="73"/>
      <c r="I1341" s="53">
        <f>SUM(I1339:I1340)</f>
        <v>118800</v>
      </c>
    </row>
    <row r="1342" spans="2:9">
      <c r="B1342" s="131" t="s">
        <v>11</v>
      </c>
      <c r="C1342" s="133" t="s">
        <v>12</v>
      </c>
      <c r="D1342" s="133"/>
      <c r="E1342" s="133"/>
      <c r="F1342" s="56" t="s">
        <v>13</v>
      </c>
      <c r="G1342" s="74">
        <v>2</v>
      </c>
      <c r="H1342" s="57">
        <v>18812.36</v>
      </c>
      <c r="I1342" s="53">
        <f>H1342*G1342</f>
        <v>37624.720000000001</v>
      </c>
    </row>
    <row r="1343" spans="2:9">
      <c r="B1343" s="132"/>
      <c r="C1343" s="133" t="s">
        <v>14</v>
      </c>
      <c r="D1343" s="133"/>
      <c r="E1343" s="133"/>
      <c r="F1343" s="56" t="s">
        <v>13</v>
      </c>
      <c r="G1343" s="75">
        <v>8</v>
      </c>
      <c r="H1343" s="57">
        <v>18812.36</v>
      </c>
      <c r="I1343" s="53">
        <f>G1343*H1343</f>
        <v>150498.88</v>
      </c>
    </row>
    <row r="1344" spans="2:9">
      <c r="B1344" s="116" t="s">
        <v>34</v>
      </c>
      <c r="C1344" s="117"/>
      <c r="D1344" s="117"/>
      <c r="E1344" s="118"/>
      <c r="F1344" s="56"/>
      <c r="G1344" s="75"/>
      <c r="H1344" s="57"/>
      <c r="I1344" s="53">
        <f>SUM(I1342:I1343)</f>
        <v>188123.6</v>
      </c>
    </row>
    <row r="1346" spans="2:9">
      <c r="B1346" s="134" t="s">
        <v>26</v>
      </c>
      <c r="C1346" s="134"/>
      <c r="D1346" s="135" t="s">
        <v>117</v>
      </c>
      <c r="E1346" s="135"/>
      <c r="F1346" s="135"/>
      <c r="G1346" s="135"/>
      <c r="H1346" s="135"/>
      <c r="I1346" s="135"/>
    </row>
    <row r="1347" spans="2:9" ht="51">
      <c r="B1347" s="51" t="s">
        <v>0</v>
      </c>
      <c r="C1347" s="51" t="s">
        <v>1</v>
      </c>
      <c r="D1347" s="51" t="s">
        <v>79</v>
      </c>
      <c r="E1347" s="51" t="s">
        <v>35</v>
      </c>
      <c r="F1347" s="51" t="s">
        <v>39</v>
      </c>
      <c r="G1347" s="51" t="s">
        <v>2</v>
      </c>
      <c r="H1347" s="51" t="s">
        <v>3</v>
      </c>
      <c r="I1347" s="51" t="s">
        <v>4</v>
      </c>
    </row>
    <row r="1348" spans="2:9">
      <c r="B1348" s="52">
        <v>1</v>
      </c>
      <c r="C1348" s="52">
        <v>2</v>
      </c>
      <c r="D1348" s="52">
        <v>3</v>
      </c>
      <c r="E1348" s="52">
        <v>4</v>
      </c>
      <c r="F1348" s="52">
        <v>5</v>
      </c>
      <c r="G1348" s="52">
        <v>6</v>
      </c>
      <c r="H1348" s="52">
        <v>7</v>
      </c>
      <c r="I1348" s="52">
        <v>8</v>
      </c>
    </row>
    <row r="1349" spans="2:9">
      <c r="B1349" s="53">
        <f>I1360+I1365</f>
        <v>373100</v>
      </c>
      <c r="C1349" s="53">
        <f>I1368</f>
        <v>319810.12</v>
      </c>
      <c r="D1349" s="53">
        <f>C1349*112%</f>
        <v>358187.33440000005</v>
      </c>
      <c r="E1349" s="53">
        <f>C1349*169%</f>
        <v>540479.10279999999</v>
      </c>
      <c r="F1349" s="53">
        <f>C1349*355%</f>
        <v>1135325.926</v>
      </c>
      <c r="G1349" s="53">
        <f>B1349+D1349+E1349+F1349</f>
        <v>2407092.3632</v>
      </c>
      <c r="H1349" s="53">
        <f>G1349*10%</f>
        <v>240709.23632000003</v>
      </c>
      <c r="I1349" s="53">
        <f>H1349+G1349</f>
        <v>2647801.5995200002</v>
      </c>
    </row>
    <row r="1350" spans="2:9">
      <c r="B1350" s="73" t="s">
        <v>23</v>
      </c>
      <c r="C1350" s="53"/>
      <c r="D1350" s="73"/>
      <c r="E1350" s="55"/>
      <c r="F1350" s="55"/>
      <c r="G1350" s="55"/>
      <c r="H1350" s="56">
        <v>1</v>
      </c>
      <c r="I1350" s="57">
        <f>I1349</f>
        <v>2647801.5995200002</v>
      </c>
    </row>
    <row r="1351" spans="2:9">
      <c r="B1351" s="73" t="s">
        <v>24</v>
      </c>
      <c r="C1351" s="53"/>
      <c r="D1351" s="73"/>
      <c r="E1351" s="55"/>
      <c r="F1351" s="55"/>
      <c r="G1351" s="55"/>
      <c r="H1351" s="56"/>
      <c r="I1351" s="57">
        <f>I1350*15%</f>
        <v>397170.23992800002</v>
      </c>
    </row>
    <row r="1352" spans="2:9" ht="25.5">
      <c r="B1352" s="73" t="s">
        <v>25</v>
      </c>
      <c r="C1352" s="53"/>
      <c r="D1352" s="73"/>
      <c r="E1352" s="55"/>
      <c r="F1352" s="55"/>
      <c r="G1352" s="55"/>
      <c r="H1352" s="56"/>
      <c r="I1352" s="58">
        <f>I1350+I1351</f>
        <v>3044971.8394480003</v>
      </c>
    </row>
    <row r="1353" spans="2:9">
      <c r="B1353" s="59"/>
      <c r="C1353" s="60"/>
      <c r="D1353" s="59"/>
      <c r="E1353" s="61"/>
      <c r="F1353" s="61"/>
      <c r="G1353" s="61"/>
      <c r="H1353" s="62"/>
      <c r="I1353" s="60"/>
    </row>
    <row r="1354" spans="2:9">
      <c r="B1354" s="84" t="s">
        <v>5</v>
      </c>
      <c r="C1354" s="136" t="s">
        <v>6</v>
      </c>
      <c r="D1354" s="136"/>
      <c r="E1354" s="136"/>
      <c r="F1354" s="84" t="s">
        <v>7</v>
      </c>
      <c r="G1354" s="84" t="s">
        <v>8</v>
      </c>
      <c r="H1354" s="84" t="s">
        <v>9</v>
      </c>
      <c r="I1354" s="84" t="s">
        <v>10</v>
      </c>
    </row>
    <row r="1355" spans="2:9">
      <c r="B1355" s="65"/>
      <c r="C1355" s="119" t="s">
        <v>37</v>
      </c>
      <c r="D1355" s="120"/>
      <c r="E1355" s="121"/>
      <c r="F1355" s="73" t="s">
        <v>20</v>
      </c>
      <c r="G1355" s="156">
        <v>5</v>
      </c>
      <c r="H1355" s="73">
        <v>17000</v>
      </c>
      <c r="I1355" s="73">
        <f>G1355*H1355</f>
        <v>85000</v>
      </c>
    </row>
    <row r="1356" spans="2:9">
      <c r="B1356" s="65"/>
      <c r="C1356" s="119" t="s">
        <v>114</v>
      </c>
      <c r="D1356" s="120"/>
      <c r="E1356" s="121"/>
      <c r="F1356" s="73" t="s">
        <v>20</v>
      </c>
      <c r="G1356" s="156">
        <v>3</v>
      </c>
      <c r="H1356" s="73">
        <v>16000</v>
      </c>
      <c r="I1356" s="73">
        <f>G1356*H1356</f>
        <v>48000</v>
      </c>
    </row>
    <row r="1357" spans="2:9">
      <c r="B1357" s="65"/>
      <c r="C1357" s="119" t="s">
        <v>75</v>
      </c>
      <c r="D1357" s="120"/>
      <c r="E1357" s="121"/>
      <c r="F1357" s="73" t="s">
        <v>43</v>
      </c>
      <c r="G1357" s="73">
        <v>1</v>
      </c>
      <c r="H1357" s="73">
        <v>10000</v>
      </c>
      <c r="I1357" s="73">
        <f>G1357*H1357</f>
        <v>10000</v>
      </c>
    </row>
    <row r="1358" spans="2:9">
      <c r="B1358" s="65"/>
      <c r="C1358" s="119" t="s">
        <v>113</v>
      </c>
      <c r="D1358" s="120"/>
      <c r="E1358" s="121"/>
      <c r="F1358" s="73" t="s">
        <v>20</v>
      </c>
      <c r="G1358" s="156">
        <v>1.4</v>
      </c>
      <c r="H1358" s="73">
        <v>15000</v>
      </c>
      <c r="I1358" s="73">
        <f>G1358*H1358</f>
        <v>21000</v>
      </c>
    </row>
    <row r="1359" spans="2:9">
      <c r="B1359" s="65"/>
      <c r="C1359" s="119" t="s">
        <v>94</v>
      </c>
      <c r="D1359" s="120"/>
      <c r="E1359" s="121"/>
      <c r="F1359" s="73" t="s">
        <v>110</v>
      </c>
      <c r="G1359" s="73">
        <v>0.3</v>
      </c>
      <c r="H1359" s="73">
        <v>40000</v>
      </c>
      <c r="I1359" s="73">
        <f>G1359*H1359</f>
        <v>12000</v>
      </c>
    </row>
    <row r="1360" spans="2:9">
      <c r="B1360" s="70"/>
      <c r="C1360" s="119" t="s">
        <v>34</v>
      </c>
      <c r="D1360" s="120"/>
      <c r="E1360" s="121"/>
      <c r="F1360" s="73"/>
      <c r="G1360" s="73"/>
      <c r="H1360" s="73"/>
      <c r="I1360" s="73">
        <f>SUM(I1355:I1359)</f>
        <v>176000</v>
      </c>
    </row>
    <row r="1361" spans="2:9">
      <c r="B1361" s="119"/>
      <c r="C1361" s="120"/>
      <c r="D1361" s="120"/>
      <c r="E1361" s="120"/>
      <c r="F1361" s="120"/>
      <c r="G1361" s="120"/>
      <c r="H1361" s="120"/>
      <c r="I1361" s="121"/>
    </row>
    <row r="1362" spans="2:9" ht="25.5">
      <c r="B1362" s="72"/>
      <c r="C1362" s="122" t="s">
        <v>15</v>
      </c>
      <c r="D1362" s="123"/>
      <c r="E1362" s="124"/>
      <c r="F1362" s="84" t="s">
        <v>16</v>
      </c>
      <c r="G1362" s="84" t="s">
        <v>17</v>
      </c>
      <c r="H1362" s="84" t="s">
        <v>18</v>
      </c>
      <c r="I1362" s="84" t="s">
        <v>19</v>
      </c>
    </row>
    <row r="1363" spans="2:9">
      <c r="B1363" s="70"/>
      <c r="C1363" s="125" t="s">
        <v>21</v>
      </c>
      <c r="D1363" s="126"/>
      <c r="E1363" s="127"/>
      <c r="F1363" s="53">
        <v>450</v>
      </c>
      <c r="G1363" s="53">
        <v>30</v>
      </c>
      <c r="H1363" s="53">
        <f>F1363*G1363</f>
        <v>13500</v>
      </c>
      <c r="I1363" s="53">
        <f>F1363*G1363*G1367</f>
        <v>175500</v>
      </c>
    </row>
    <row r="1364" spans="2:9">
      <c r="B1364" s="70"/>
      <c r="C1364" s="119" t="s">
        <v>108</v>
      </c>
      <c r="D1364" s="120"/>
      <c r="E1364" s="121"/>
      <c r="F1364" s="53">
        <v>450</v>
      </c>
      <c r="G1364" s="53">
        <v>12</v>
      </c>
      <c r="H1364" s="53">
        <f>F1364*G1364</f>
        <v>5400</v>
      </c>
      <c r="I1364" s="53">
        <f>F1364*G1364*G1366</f>
        <v>21600</v>
      </c>
    </row>
    <row r="1365" spans="2:9">
      <c r="B1365" s="116" t="s">
        <v>34</v>
      </c>
      <c r="C1365" s="117"/>
      <c r="D1365" s="117"/>
      <c r="E1365" s="118"/>
      <c r="F1365" s="73"/>
      <c r="G1365" s="73"/>
      <c r="H1365" s="73"/>
      <c r="I1365" s="53">
        <f>SUM(I1363:I1364)</f>
        <v>197100</v>
      </c>
    </row>
    <row r="1366" spans="2:9">
      <c r="B1366" s="131" t="s">
        <v>11</v>
      </c>
      <c r="C1366" s="133" t="s">
        <v>12</v>
      </c>
      <c r="D1366" s="133"/>
      <c r="E1366" s="133"/>
      <c r="F1366" s="56" t="s">
        <v>13</v>
      </c>
      <c r="G1366" s="74">
        <v>4</v>
      </c>
      <c r="H1366" s="57">
        <v>18812.36</v>
      </c>
      <c r="I1366" s="53">
        <f>H1366*G1366</f>
        <v>75249.440000000002</v>
      </c>
    </row>
    <row r="1367" spans="2:9">
      <c r="B1367" s="132"/>
      <c r="C1367" s="133" t="s">
        <v>14</v>
      </c>
      <c r="D1367" s="133"/>
      <c r="E1367" s="133"/>
      <c r="F1367" s="56" t="s">
        <v>13</v>
      </c>
      <c r="G1367" s="75">
        <v>13</v>
      </c>
      <c r="H1367" s="57">
        <v>18812.36</v>
      </c>
      <c r="I1367" s="53">
        <f>G1367*H1367</f>
        <v>244560.68</v>
      </c>
    </row>
    <row r="1368" spans="2:9">
      <c r="B1368" s="116" t="s">
        <v>34</v>
      </c>
      <c r="C1368" s="117"/>
      <c r="D1368" s="117"/>
      <c r="E1368" s="118"/>
      <c r="F1368" s="56"/>
      <c r="G1368" s="75"/>
      <c r="H1368" s="57"/>
      <c r="I1368" s="53">
        <f>SUM(I1366:I1367)</f>
        <v>319810.12</v>
      </c>
    </row>
    <row r="1370" spans="2:9">
      <c r="B1370" s="134" t="s">
        <v>26</v>
      </c>
      <c r="C1370" s="134"/>
      <c r="D1370" s="135" t="s">
        <v>119</v>
      </c>
      <c r="E1370" s="135"/>
      <c r="F1370" s="135"/>
      <c r="G1370" s="135"/>
      <c r="H1370" s="135"/>
      <c r="I1370" s="135"/>
    </row>
    <row r="1371" spans="2:9" ht="51">
      <c r="B1371" s="51" t="s">
        <v>0</v>
      </c>
      <c r="C1371" s="51" t="s">
        <v>1</v>
      </c>
      <c r="D1371" s="51" t="s">
        <v>79</v>
      </c>
      <c r="E1371" s="51" t="s">
        <v>35</v>
      </c>
      <c r="F1371" s="51" t="s">
        <v>39</v>
      </c>
      <c r="G1371" s="51" t="s">
        <v>2</v>
      </c>
      <c r="H1371" s="51" t="s">
        <v>3</v>
      </c>
      <c r="I1371" s="51" t="s">
        <v>4</v>
      </c>
    </row>
    <row r="1372" spans="2:9">
      <c r="B1372" s="52">
        <v>1</v>
      </c>
      <c r="C1372" s="52">
        <v>2</v>
      </c>
      <c r="D1372" s="52">
        <v>3</v>
      </c>
      <c r="E1372" s="52">
        <v>4</v>
      </c>
      <c r="F1372" s="52">
        <v>5</v>
      </c>
      <c r="G1372" s="52">
        <v>6</v>
      </c>
      <c r="H1372" s="52">
        <v>7</v>
      </c>
      <c r="I1372" s="52">
        <v>8</v>
      </c>
    </row>
    <row r="1373" spans="2:9">
      <c r="B1373" s="53">
        <f>I1385+I1382</f>
        <v>1105000</v>
      </c>
      <c r="C1373" s="53">
        <f>I1389</f>
        <v>1203991.04</v>
      </c>
      <c r="D1373" s="53">
        <f>C1373*112%</f>
        <v>1348469.9648000002</v>
      </c>
      <c r="E1373" s="53">
        <f>C1373*169%</f>
        <v>2034744.8576</v>
      </c>
      <c r="F1373" s="53">
        <f>C1373*355%</f>
        <v>4274168.1919999998</v>
      </c>
      <c r="G1373" s="53">
        <f>B1373+D1373+E1373+F1373</f>
        <v>8762383.0143999998</v>
      </c>
      <c r="H1373" s="53">
        <f>G1373*10%</f>
        <v>876238.30144000007</v>
      </c>
      <c r="I1373" s="53">
        <f>H1373+G1373</f>
        <v>9638621.3158400003</v>
      </c>
    </row>
    <row r="1374" spans="2:9">
      <c r="B1374" s="73" t="s">
        <v>23</v>
      </c>
      <c r="C1374" s="53"/>
      <c r="D1374" s="73"/>
      <c r="E1374" s="55"/>
      <c r="F1374" s="55"/>
      <c r="G1374" s="55"/>
      <c r="H1374" s="56">
        <v>1</v>
      </c>
      <c r="I1374" s="57">
        <f>I1373</f>
        <v>9638621.3158400003</v>
      </c>
    </row>
    <row r="1375" spans="2:9">
      <c r="B1375" s="73" t="s">
        <v>24</v>
      </c>
      <c r="C1375" s="53"/>
      <c r="D1375" s="73"/>
      <c r="E1375" s="55"/>
      <c r="F1375" s="55"/>
      <c r="G1375" s="55"/>
      <c r="H1375" s="56"/>
      <c r="I1375" s="57">
        <f>I1374*15%</f>
        <v>1445793.197376</v>
      </c>
    </row>
    <row r="1376" spans="2:9" ht="25.5">
      <c r="B1376" s="73" t="s">
        <v>25</v>
      </c>
      <c r="C1376" s="53"/>
      <c r="D1376" s="73"/>
      <c r="E1376" s="55"/>
      <c r="F1376" s="55"/>
      <c r="G1376" s="55"/>
      <c r="H1376" s="56"/>
      <c r="I1376" s="58">
        <f>I1374+I1375</f>
        <v>11084414.513216</v>
      </c>
    </row>
    <row r="1377" spans="2:9">
      <c r="B1377" s="59"/>
      <c r="C1377" s="60"/>
      <c r="D1377" s="59"/>
      <c r="E1377" s="61"/>
      <c r="F1377" s="61"/>
      <c r="G1377" s="61"/>
      <c r="H1377" s="62"/>
      <c r="I1377" s="60"/>
    </row>
    <row r="1378" spans="2:9">
      <c r="B1378" s="84" t="s">
        <v>5</v>
      </c>
      <c r="C1378" s="136" t="s">
        <v>6</v>
      </c>
      <c r="D1378" s="136"/>
      <c r="E1378" s="136"/>
      <c r="F1378" s="84" t="s">
        <v>7</v>
      </c>
      <c r="G1378" s="84" t="s">
        <v>8</v>
      </c>
      <c r="H1378" s="84" t="s">
        <v>9</v>
      </c>
      <c r="I1378" s="84" t="s">
        <v>10</v>
      </c>
    </row>
    <row r="1379" spans="2:9">
      <c r="B1379" s="65"/>
      <c r="C1379" s="119" t="s">
        <v>118</v>
      </c>
      <c r="D1379" s="120"/>
      <c r="E1379" s="121"/>
      <c r="F1379" s="73" t="s">
        <v>20</v>
      </c>
      <c r="G1379" s="156">
        <v>55</v>
      </c>
      <c r="H1379" s="73">
        <v>16000</v>
      </c>
      <c r="I1379" s="73">
        <f>G1379*H1379</f>
        <v>880000</v>
      </c>
    </row>
    <row r="1380" spans="2:9">
      <c r="B1380" s="65"/>
      <c r="C1380" s="119"/>
      <c r="D1380" s="120"/>
      <c r="E1380" s="121"/>
      <c r="F1380" s="73"/>
      <c r="G1380" s="156"/>
      <c r="H1380" s="73"/>
      <c r="I1380" s="73"/>
    </row>
    <row r="1381" spans="2:9">
      <c r="B1381" s="65"/>
      <c r="C1381" s="119"/>
      <c r="D1381" s="120"/>
      <c r="E1381" s="121"/>
      <c r="F1381" s="73"/>
      <c r="G1381" s="73"/>
      <c r="H1381" s="73"/>
      <c r="I1381" s="73"/>
    </row>
    <row r="1382" spans="2:9">
      <c r="B1382" s="70"/>
      <c r="C1382" s="119" t="s">
        <v>34</v>
      </c>
      <c r="D1382" s="120"/>
      <c r="E1382" s="121"/>
      <c r="F1382" s="73"/>
      <c r="G1382" s="73"/>
      <c r="H1382" s="73"/>
      <c r="I1382" s="73">
        <f>SUM(I1379:I1381)</f>
        <v>880000</v>
      </c>
    </row>
    <row r="1383" spans="2:9">
      <c r="B1383" s="119"/>
      <c r="C1383" s="120"/>
      <c r="D1383" s="120"/>
      <c r="E1383" s="120"/>
      <c r="F1383" s="120"/>
      <c r="G1383" s="120"/>
      <c r="H1383" s="120"/>
      <c r="I1383" s="121"/>
    </row>
    <row r="1384" spans="2:9" ht="25.5">
      <c r="B1384" s="72"/>
      <c r="C1384" s="122" t="s">
        <v>15</v>
      </c>
      <c r="D1384" s="123"/>
      <c r="E1384" s="124"/>
      <c r="F1384" s="84" t="s">
        <v>16</v>
      </c>
      <c r="G1384" s="84" t="s">
        <v>17</v>
      </c>
      <c r="H1384" s="84" t="s">
        <v>18</v>
      </c>
      <c r="I1384" s="84" t="s">
        <v>19</v>
      </c>
    </row>
    <row r="1385" spans="2:9">
      <c r="B1385" s="70"/>
      <c r="C1385" s="125" t="s">
        <v>108</v>
      </c>
      <c r="D1385" s="126"/>
      <c r="E1385" s="127"/>
      <c r="F1385" s="53">
        <v>450</v>
      </c>
      <c r="G1385" s="53">
        <v>20</v>
      </c>
      <c r="H1385" s="53">
        <f>F1385*G1385</f>
        <v>9000</v>
      </c>
      <c r="I1385" s="53">
        <v>225000</v>
      </c>
    </row>
    <row r="1386" spans="2:9">
      <c r="B1386" s="70"/>
      <c r="C1386" s="128"/>
      <c r="D1386" s="129"/>
      <c r="E1386" s="130"/>
      <c r="F1386" s="53"/>
      <c r="G1386" s="53"/>
      <c r="H1386" s="73"/>
      <c r="I1386" s="73"/>
    </row>
    <row r="1387" spans="2:9">
      <c r="B1387" s="131" t="s">
        <v>11</v>
      </c>
      <c r="C1387" s="133" t="s">
        <v>12</v>
      </c>
      <c r="D1387" s="133"/>
      <c r="E1387" s="133"/>
      <c r="F1387" s="56" t="s">
        <v>13</v>
      </c>
      <c r="G1387" s="74">
        <v>64</v>
      </c>
      <c r="H1387" s="57">
        <v>18812.36</v>
      </c>
      <c r="I1387" s="53">
        <f>H1387*G1387</f>
        <v>1203991.04</v>
      </c>
    </row>
    <row r="1388" spans="2:9">
      <c r="B1388" s="132"/>
      <c r="C1388" s="133" t="s">
        <v>14</v>
      </c>
      <c r="D1388" s="133"/>
      <c r="E1388" s="133"/>
      <c r="F1388" s="56" t="s">
        <v>13</v>
      </c>
      <c r="G1388" s="75"/>
      <c r="H1388" s="57">
        <v>18812.36</v>
      </c>
      <c r="I1388" s="53">
        <f>G1388*H1388</f>
        <v>0</v>
      </c>
    </row>
    <row r="1389" spans="2:9">
      <c r="B1389" s="116" t="s">
        <v>34</v>
      </c>
      <c r="C1389" s="117"/>
      <c r="D1389" s="117"/>
      <c r="E1389" s="118"/>
      <c r="F1389" s="56"/>
      <c r="G1389" s="75"/>
      <c r="H1389" s="57"/>
      <c r="I1389" s="53">
        <f>SUM(I1387:I1388)</f>
        <v>1203991.04</v>
      </c>
    </row>
    <row r="1391" spans="2:9">
      <c r="B1391" s="134" t="s">
        <v>26</v>
      </c>
      <c r="C1391" s="134"/>
      <c r="D1391" s="135" t="s">
        <v>120</v>
      </c>
      <c r="E1391" s="135"/>
      <c r="F1391" s="135"/>
      <c r="G1391" s="135"/>
      <c r="H1391" s="135"/>
      <c r="I1391" s="135"/>
    </row>
    <row r="1392" spans="2:9" ht="51">
      <c r="B1392" s="51" t="s">
        <v>0</v>
      </c>
      <c r="C1392" s="51" t="s">
        <v>1</v>
      </c>
      <c r="D1392" s="51" t="s">
        <v>79</v>
      </c>
      <c r="E1392" s="51" t="s">
        <v>35</v>
      </c>
      <c r="F1392" s="51" t="s">
        <v>39</v>
      </c>
      <c r="G1392" s="51" t="s">
        <v>2</v>
      </c>
      <c r="H1392" s="51" t="s">
        <v>3</v>
      </c>
      <c r="I1392" s="51" t="s">
        <v>4</v>
      </c>
    </row>
    <row r="1393" spans="2:9">
      <c r="B1393" s="52">
        <v>1</v>
      </c>
      <c r="C1393" s="52">
        <v>2</v>
      </c>
      <c r="D1393" s="52">
        <v>3</v>
      </c>
      <c r="E1393" s="52">
        <v>4</v>
      </c>
      <c r="F1393" s="52">
        <v>5</v>
      </c>
      <c r="G1393" s="52">
        <v>6</v>
      </c>
      <c r="H1393" s="52">
        <v>7</v>
      </c>
      <c r="I1393" s="52">
        <v>8</v>
      </c>
    </row>
    <row r="1394" spans="2:9">
      <c r="B1394" s="53">
        <f>I1403+I1408</f>
        <v>72400</v>
      </c>
      <c r="C1394" s="53">
        <f>I1411</f>
        <v>56437.08</v>
      </c>
      <c r="D1394" s="53">
        <f>C1394*112%</f>
        <v>63209.529600000009</v>
      </c>
      <c r="E1394" s="53">
        <f>C1394*169%</f>
        <v>95378.665200000003</v>
      </c>
      <c r="F1394" s="53">
        <f>C1394*355%</f>
        <v>200351.63399999999</v>
      </c>
      <c r="G1394" s="53">
        <f>B1394+D1394+E1394+F1394</f>
        <v>431339.82880000002</v>
      </c>
      <c r="H1394" s="53">
        <f>G1394*10%</f>
        <v>43133.982880000003</v>
      </c>
      <c r="I1394" s="53">
        <f>H1394+G1394</f>
        <v>474473.81168000004</v>
      </c>
    </row>
    <row r="1395" spans="2:9">
      <c r="B1395" s="73" t="s">
        <v>23</v>
      </c>
      <c r="C1395" s="53"/>
      <c r="D1395" s="73"/>
      <c r="E1395" s="55"/>
      <c r="F1395" s="55"/>
      <c r="G1395" s="55"/>
      <c r="H1395" s="56">
        <v>1</v>
      </c>
      <c r="I1395" s="57">
        <f>I1394</f>
        <v>474473.81168000004</v>
      </c>
    </row>
    <row r="1396" spans="2:9">
      <c r="B1396" s="73" t="s">
        <v>24</v>
      </c>
      <c r="C1396" s="53"/>
      <c r="D1396" s="73"/>
      <c r="E1396" s="55"/>
      <c r="F1396" s="55"/>
      <c r="G1396" s="55"/>
      <c r="H1396" s="56"/>
      <c r="I1396" s="57">
        <f>I1395*15%</f>
        <v>71171.071752000003</v>
      </c>
    </row>
    <row r="1397" spans="2:9" ht="25.5">
      <c r="B1397" s="73" t="s">
        <v>25</v>
      </c>
      <c r="C1397" s="53"/>
      <c r="D1397" s="73"/>
      <c r="E1397" s="55"/>
      <c r="F1397" s="55"/>
      <c r="G1397" s="55"/>
      <c r="H1397" s="56"/>
      <c r="I1397" s="58">
        <f>I1395+I1396</f>
        <v>545644.88343200006</v>
      </c>
    </row>
    <row r="1398" spans="2:9">
      <c r="B1398" s="59"/>
      <c r="C1398" s="60"/>
      <c r="D1398" s="59"/>
      <c r="E1398" s="61"/>
      <c r="F1398" s="61"/>
      <c r="G1398" s="61"/>
      <c r="H1398" s="62"/>
      <c r="I1398" s="60"/>
    </row>
    <row r="1399" spans="2:9">
      <c r="B1399" s="84" t="s">
        <v>5</v>
      </c>
      <c r="C1399" s="136" t="s">
        <v>6</v>
      </c>
      <c r="D1399" s="136"/>
      <c r="E1399" s="136"/>
      <c r="F1399" s="84" t="s">
        <v>7</v>
      </c>
      <c r="G1399" s="84" t="s">
        <v>8</v>
      </c>
      <c r="H1399" s="84" t="s">
        <v>9</v>
      </c>
      <c r="I1399" s="84" t="s">
        <v>10</v>
      </c>
    </row>
    <row r="1400" spans="2:9">
      <c r="B1400" s="65"/>
      <c r="C1400" s="119" t="s">
        <v>82</v>
      </c>
      <c r="D1400" s="120"/>
      <c r="E1400" s="121"/>
      <c r="F1400" s="73" t="s">
        <v>20</v>
      </c>
      <c r="G1400" s="156">
        <v>1</v>
      </c>
      <c r="H1400" s="73">
        <v>40000</v>
      </c>
      <c r="I1400" s="73">
        <f>G1400*H1400</f>
        <v>40000</v>
      </c>
    </row>
    <row r="1401" spans="2:9">
      <c r="B1401" s="65"/>
      <c r="C1401" s="119"/>
      <c r="D1401" s="120"/>
      <c r="E1401" s="121"/>
      <c r="F1401" s="73"/>
      <c r="G1401" s="156"/>
      <c r="H1401" s="73"/>
      <c r="I1401" s="73"/>
    </row>
    <row r="1402" spans="2:9">
      <c r="B1402" s="65"/>
      <c r="C1402" s="119"/>
      <c r="D1402" s="120"/>
      <c r="E1402" s="121"/>
      <c r="F1402" s="73" t="s">
        <v>93</v>
      </c>
      <c r="G1402" s="73">
        <v>0</v>
      </c>
      <c r="H1402" s="73"/>
      <c r="I1402" s="73">
        <f>G1402*H1402</f>
        <v>0</v>
      </c>
    </row>
    <row r="1403" spans="2:9">
      <c r="B1403" s="70"/>
      <c r="C1403" s="119" t="s">
        <v>34</v>
      </c>
      <c r="D1403" s="120"/>
      <c r="E1403" s="121"/>
      <c r="F1403" s="73"/>
      <c r="G1403" s="73"/>
      <c r="H1403" s="73"/>
      <c r="I1403" s="73">
        <f>SUM(I1400:I1402)</f>
        <v>40000</v>
      </c>
    </row>
    <row r="1404" spans="2:9">
      <c r="B1404" s="119"/>
      <c r="C1404" s="120"/>
      <c r="D1404" s="120"/>
      <c r="E1404" s="120"/>
      <c r="F1404" s="120"/>
      <c r="G1404" s="120"/>
      <c r="H1404" s="120"/>
      <c r="I1404" s="121"/>
    </row>
    <row r="1405" spans="2:9" ht="25.5">
      <c r="B1405" s="72"/>
      <c r="C1405" s="122" t="s">
        <v>15</v>
      </c>
      <c r="D1405" s="123"/>
      <c r="E1405" s="124"/>
      <c r="F1405" s="84" t="s">
        <v>16</v>
      </c>
      <c r="G1405" s="84" t="s">
        <v>17</v>
      </c>
      <c r="H1405" s="84" t="s">
        <v>18</v>
      </c>
      <c r="I1405" s="84" t="s">
        <v>19</v>
      </c>
    </row>
    <row r="1406" spans="2:9">
      <c r="B1406" s="70"/>
      <c r="C1406" s="125" t="s">
        <v>21</v>
      </c>
      <c r="D1406" s="126"/>
      <c r="E1406" s="127"/>
      <c r="F1406" s="53">
        <v>450</v>
      </c>
      <c r="G1406" s="53">
        <v>30</v>
      </c>
      <c r="H1406" s="53">
        <f>F1406*G1406</f>
        <v>13500</v>
      </c>
      <c r="I1406" s="53">
        <f>G1410*F1406*G1406</f>
        <v>27000</v>
      </c>
    </row>
    <row r="1407" spans="2:9">
      <c r="B1407" s="70"/>
      <c r="C1407" s="119" t="s">
        <v>108</v>
      </c>
      <c r="D1407" s="120"/>
      <c r="E1407" s="121"/>
      <c r="F1407" s="53">
        <v>450</v>
      </c>
      <c r="G1407" s="53">
        <v>12</v>
      </c>
      <c r="H1407" s="53">
        <f>F1407*G1407</f>
        <v>5400</v>
      </c>
      <c r="I1407" s="53">
        <f>F1407*G1407*G1409</f>
        <v>5400</v>
      </c>
    </row>
    <row r="1408" spans="2:9">
      <c r="B1408" s="116" t="s">
        <v>34</v>
      </c>
      <c r="C1408" s="117"/>
      <c r="D1408" s="117"/>
      <c r="E1408" s="118"/>
      <c r="F1408" s="73"/>
      <c r="G1408" s="73"/>
      <c r="H1408" s="73"/>
      <c r="I1408" s="53">
        <f>SUM(I1406:I1407)</f>
        <v>32400</v>
      </c>
    </row>
    <row r="1409" spans="2:9">
      <c r="B1409" s="131" t="s">
        <v>11</v>
      </c>
      <c r="C1409" s="133" t="s">
        <v>12</v>
      </c>
      <c r="D1409" s="133"/>
      <c r="E1409" s="133"/>
      <c r="F1409" s="56" t="s">
        <v>13</v>
      </c>
      <c r="G1409" s="74">
        <v>1</v>
      </c>
      <c r="H1409" s="57">
        <v>18812.36</v>
      </c>
      <c r="I1409" s="53">
        <f>H1409*G1409</f>
        <v>18812.36</v>
      </c>
    </row>
    <row r="1410" spans="2:9">
      <c r="B1410" s="132"/>
      <c r="C1410" s="133" t="s">
        <v>14</v>
      </c>
      <c r="D1410" s="133"/>
      <c r="E1410" s="133"/>
      <c r="F1410" s="56" t="s">
        <v>13</v>
      </c>
      <c r="G1410" s="75">
        <v>2</v>
      </c>
      <c r="H1410" s="57">
        <v>18812.36</v>
      </c>
      <c r="I1410" s="53">
        <f>G1410*H1410</f>
        <v>37624.720000000001</v>
      </c>
    </row>
    <row r="1411" spans="2:9">
      <c r="B1411" s="116" t="s">
        <v>34</v>
      </c>
      <c r="C1411" s="117"/>
      <c r="D1411" s="117"/>
      <c r="E1411" s="118"/>
      <c r="F1411" s="56"/>
      <c r="G1411" s="75"/>
      <c r="H1411" s="57"/>
      <c r="I1411" s="53">
        <f>SUM(I1409:I1410)</f>
        <v>56437.08</v>
      </c>
    </row>
    <row r="1413" spans="2:9">
      <c r="B1413" s="134" t="s">
        <v>26</v>
      </c>
      <c r="C1413" s="134"/>
      <c r="D1413" s="135" t="s">
        <v>121</v>
      </c>
      <c r="E1413" s="135"/>
      <c r="F1413" s="135"/>
      <c r="G1413" s="135"/>
      <c r="H1413" s="135"/>
      <c r="I1413" s="135"/>
    </row>
    <row r="1414" spans="2:9" ht="51">
      <c r="B1414" s="51" t="s">
        <v>0</v>
      </c>
      <c r="C1414" s="51" t="s">
        <v>1</v>
      </c>
      <c r="D1414" s="51" t="s">
        <v>79</v>
      </c>
      <c r="E1414" s="51" t="s">
        <v>35</v>
      </c>
      <c r="F1414" s="51" t="s">
        <v>39</v>
      </c>
      <c r="G1414" s="51" t="s">
        <v>2</v>
      </c>
      <c r="H1414" s="51" t="s">
        <v>3</v>
      </c>
      <c r="I1414" s="51" t="s">
        <v>4</v>
      </c>
    </row>
    <row r="1415" spans="2:9">
      <c r="B1415" s="52">
        <v>1</v>
      </c>
      <c r="C1415" s="52">
        <v>2</v>
      </c>
      <c r="D1415" s="52">
        <v>3</v>
      </c>
      <c r="E1415" s="52">
        <v>4</v>
      </c>
      <c r="F1415" s="52">
        <v>5</v>
      </c>
      <c r="G1415" s="52">
        <v>6</v>
      </c>
      <c r="H1415" s="52">
        <v>7</v>
      </c>
      <c r="I1415" s="52">
        <v>8</v>
      </c>
    </row>
    <row r="1416" spans="2:9">
      <c r="B1416" s="53">
        <f>I1425+I1430</f>
        <v>2381800</v>
      </c>
      <c r="C1416" s="53">
        <f>I1433</f>
        <v>1335677.56</v>
      </c>
      <c r="D1416" s="53">
        <f>C1416*112%</f>
        <v>1495958.8672000002</v>
      </c>
      <c r="E1416" s="53">
        <f>C1416*169%</f>
        <v>2257295.0764000001</v>
      </c>
      <c r="F1416" s="53">
        <f>C1416*355%</f>
        <v>4741655.3379999995</v>
      </c>
      <c r="G1416" s="53">
        <f>B1416+D1416+E1416+F1416</f>
        <v>10876709.2816</v>
      </c>
      <c r="H1416" s="53">
        <f>G1416*10%</f>
        <v>1087670.9281600001</v>
      </c>
      <c r="I1416" s="53">
        <f>H1416+G1416</f>
        <v>11964380.209760001</v>
      </c>
    </row>
    <row r="1417" spans="2:9">
      <c r="B1417" s="73" t="s">
        <v>23</v>
      </c>
      <c r="C1417" s="53"/>
      <c r="D1417" s="73"/>
      <c r="E1417" s="55"/>
      <c r="F1417" s="55"/>
      <c r="G1417" s="55"/>
      <c r="H1417" s="56">
        <v>1</v>
      </c>
      <c r="I1417" s="57">
        <f>I1416</f>
        <v>11964380.209760001</v>
      </c>
    </row>
    <row r="1418" spans="2:9">
      <c r="B1418" s="73" t="s">
        <v>24</v>
      </c>
      <c r="C1418" s="53"/>
      <c r="D1418" s="73"/>
      <c r="E1418" s="55"/>
      <c r="F1418" s="55"/>
      <c r="G1418" s="55"/>
      <c r="H1418" s="56"/>
      <c r="I1418" s="57">
        <f>I1417*15%</f>
        <v>1794657.031464</v>
      </c>
    </row>
    <row r="1419" spans="2:9" ht="25.5">
      <c r="B1419" s="73" t="s">
        <v>25</v>
      </c>
      <c r="C1419" s="53"/>
      <c r="D1419" s="73"/>
      <c r="E1419" s="55"/>
      <c r="F1419" s="55"/>
      <c r="G1419" s="55"/>
      <c r="H1419" s="56"/>
      <c r="I1419" s="58">
        <f>I1417+I1418</f>
        <v>13759037.241224</v>
      </c>
    </row>
    <row r="1420" spans="2:9">
      <c r="B1420" s="59"/>
      <c r="C1420" s="60"/>
      <c r="D1420" s="59"/>
      <c r="E1420" s="61"/>
      <c r="F1420" s="61"/>
      <c r="G1420" s="61"/>
      <c r="H1420" s="62"/>
      <c r="I1420" s="60"/>
    </row>
    <row r="1421" spans="2:9">
      <c r="B1421" s="84" t="s">
        <v>5</v>
      </c>
      <c r="C1421" s="136" t="s">
        <v>6</v>
      </c>
      <c r="D1421" s="136"/>
      <c r="E1421" s="136"/>
      <c r="F1421" s="84" t="s">
        <v>7</v>
      </c>
      <c r="G1421" s="84" t="s">
        <v>8</v>
      </c>
      <c r="H1421" s="84" t="s">
        <v>9</v>
      </c>
      <c r="I1421" s="84" t="s">
        <v>10</v>
      </c>
    </row>
    <row r="1422" spans="2:9">
      <c r="B1422" s="65"/>
      <c r="C1422" s="119" t="s">
        <v>22</v>
      </c>
      <c r="D1422" s="120"/>
      <c r="E1422" s="121"/>
      <c r="F1422" s="73" t="s">
        <v>20</v>
      </c>
      <c r="G1422" s="156">
        <v>10</v>
      </c>
      <c r="H1422" s="73">
        <v>16000</v>
      </c>
      <c r="I1422" s="73">
        <f>G1422*H1422</f>
        <v>160000</v>
      </c>
    </row>
    <row r="1423" spans="2:9">
      <c r="B1423" s="65"/>
      <c r="C1423" s="119" t="s">
        <v>111</v>
      </c>
      <c r="D1423" s="120"/>
      <c r="E1423" s="121"/>
      <c r="F1423" s="73" t="s">
        <v>110</v>
      </c>
      <c r="G1423" s="156">
        <v>2</v>
      </c>
      <c r="H1423" s="73">
        <v>12000</v>
      </c>
      <c r="I1423" s="73">
        <f>G1423*H1423</f>
        <v>24000</v>
      </c>
    </row>
    <row r="1424" spans="2:9">
      <c r="B1424" s="65"/>
      <c r="C1424" s="119"/>
      <c r="D1424" s="120"/>
      <c r="E1424" s="121"/>
      <c r="F1424" s="73"/>
      <c r="G1424" s="73"/>
      <c r="H1424" s="73"/>
      <c r="I1424" s="73"/>
    </row>
    <row r="1425" spans="2:9">
      <c r="B1425" s="70"/>
      <c r="C1425" s="119" t="s">
        <v>34</v>
      </c>
      <c r="D1425" s="120"/>
      <c r="E1425" s="121"/>
      <c r="F1425" s="73"/>
      <c r="G1425" s="73"/>
      <c r="H1425" s="73"/>
      <c r="I1425" s="73">
        <f>SUM(I1422:I1424)</f>
        <v>184000</v>
      </c>
    </row>
    <row r="1426" spans="2:9">
      <c r="B1426" s="119"/>
      <c r="C1426" s="120"/>
      <c r="D1426" s="120"/>
      <c r="E1426" s="120"/>
      <c r="F1426" s="120"/>
      <c r="G1426" s="120"/>
      <c r="H1426" s="120"/>
      <c r="I1426" s="121"/>
    </row>
    <row r="1427" spans="2:9" ht="25.5">
      <c r="B1427" s="72"/>
      <c r="C1427" s="122" t="s">
        <v>15</v>
      </c>
      <c r="D1427" s="123"/>
      <c r="E1427" s="124"/>
      <c r="F1427" s="84" t="s">
        <v>16</v>
      </c>
      <c r="G1427" s="84" t="s">
        <v>17</v>
      </c>
      <c r="H1427" s="84" t="s">
        <v>18</v>
      </c>
      <c r="I1427" s="84" t="s">
        <v>19</v>
      </c>
    </row>
    <row r="1428" spans="2:9">
      <c r="B1428" s="70"/>
      <c r="C1428" s="125" t="s">
        <v>21</v>
      </c>
      <c r="D1428" s="126"/>
      <c r="E1428" s="127"/>
      <c r="F1428" s="53">
        <v>450</v>
      </c>
      <c r="G1428" s="53">
        <v>75</v>
      </c>
      <c r="H1428" s="53">
        <f>F1428*G1428</f>
        <v>33750</v>
      </c>
      <c r="I1428" s="53">
        <f>G1432*F1428*G1428</f>
        <v>2160000</v>
      </c>
    </row>
    <row r="1429" spans="2:9">
      <c r="B1429" s="70"/>
      <c r="C1429" s="119" t="s">
        <v>108</v>
      </c>
      <c r="D1429" s="120"/>
      <c r="E1429" s="121"/>
      <c r="F1429" s="53">
        <v>450</v>
      </c>
      <c r="G1429" s="53">
        <v>12</v>
      </c>
      <c r="H1429" s="53">
        <f>F1429*G1429</f>
        <v>5400</v>
      </c>
      <c r="I1429" s="53">
        <f>F1429*G1429*G1431</f>
        <v>37800</v>
      </c>
    </row>
    <row r="1430" spans="2:9">
      <c r="B1430" s="116" t="s">
        <v>34</v>
      </c>
      <c r="C1430" s="117"/>
      <c r="D1430" s="117"/>
      <c r="E1430" s="118"/>
      <c r="F1430" s="73"/>
      <c r="G1430" s="73"/>
      <c r="H1430" s="73"/>
      <c r="I1430" s="53">
        <f>SUM(I1428:I1429)</f>
        <v>2197800</v>
      </c>
    </row>
    <row r="1431" spans="2:9">
      <c r="B1431" s="131" t="s">
        <v>11</v>
      </c>
      <c r="C1431" s="133" t="s">
        <v>12</v>
      </c>
      <c r="D1431" s="133"/>
      <c r="E1431" s="133"/>
      <c r="F1431" s="56" t="s">
        <v>13</v>
      </c>
      <c r="G1431" s="74">
        <v>7</v>
      </c>
      <c r="H1431" s="57">
        <v>18812.36</v>
      </c>
      <c r="I1431" s="53">
        <f>H1431*G1431</f>
        <v>131686.52000000002</v>
      </c>
    </row>
    <row r="1432" spans="2:9">
      <c r="B1432" s="132"/>
      <c r="C1432" s="133" t="s">
        <v>14</v>
      </c>
      <c r="D1432" s="133"/>
      <c r="E1432" s="133"/>
      <c r="F1432" s="56" t="s">
        <v>13</v>
      </c>
      <c r="G1432" s="75">
        <v>64</v>
      </c>
      <c r="H1432" s="57">
        <v>18812.36</v>
      </c>
      <c r="I1432" s="53">
        <f>G1432*H1432</f>
        <v>1203991.04</v>
      </c>
    </row>
    <row r="1433" spans="2:9">
      <c r="B1433" s="116" t="s">
        <v>34</v>
      </c>
      <c r="C1433" s="117"/>
      <c r="D1433" s="117"/>
      <c r="E1433" s="118"/>
      <c r="F1433" s="56"/>
      <c r="G1433" s="75"/>
      <c r="H1433" s="57"/>
      <c r="I1433" s="53">
        <f>SUM(I1431:I1432)</f>
        <v>1335677.56</v>
      </c>
    </row>
    <row r="1435" spans="2:9">
      <c r="B1435" s="134" t="s">
        <v>26</v>
      </c>
      <c r="C1435" s="134"/>
      <c r="D1435" s="135" t="s">
        <v>122</v>
      </c>
      <c r="E1435" s="135"/>
      <c r="F1435" s="135"/>
      <c r="G1435" s="135"/>
      <c r="H1435" s="135"/>
      <c r="I1435" s="135"/>
    </row>
    <row r="1436" spans="2:9" ht="51">
      <c r="B1436" s="51" t="s">
        <v>0</v>
      </c>
      <c r="C1436" s="51" t="s">
        <v>1</v>
      </c>
      <c r="D1436" s="51" t="s">
        <v>79</v>
      </c>
      <c r="E1436" s="51" t="s">
        <v>35</v>
      </c>
      <c r="F1436" s="51" t="s">
        <v>39</v>
      </c>
      <c r="G1436" s="51" t="s">
        <v>2</v>
      </c>
      <c r="H1436" s="51" t="s">
        <v>3</v>
      </c>
      <c r="I1436" s="51" t="s">
        <v>4</v>
      </c>
    </row>
    <row r="1437" spans="2:9">
      <c r="B1437" s="52">
        <v>1</v>
      </c>
      <c r="C1437" s="52">
        <v>2</v>
      </c>
      <c r="D1437" s="52">
        <v>3</v>
      </c>
      <c r="E1437" s="52">
        <v>4</v>
      </c>
      <c r="F1437" s="52">
        <v>5</v>
      </c>
      <c r="G1437" s="52">
        <v>6</v>
      </c>
      <c r="H1437" s="52">
        <v>7</v>
      </c>
      <c r="I1437" s="52">
        <v>8</v>
      </c>
    </row>
    <row r="1438" spans="2:9">
      <c r="B1438" s="53">
        <f>I1447+I1452</f>
        <v>168300</v>
      </c>
      <c r="C1438" s="53">
        <f>I1455</f>
        <v>169311.24000000002</v>
      </c>
      <c r="D1438" s="53">
        <f>C1438*112%</f>
        <v>189628.58880000003</v>
      </c>
      <c r="E1438" s="53">
        <f>C1438*169%</f>
        <v>286135.99560000002</v>
      </c>
      <c r="F1438" s="53">
        <f>C1438*355%</f>
        <v>601054.902</v>
      </c>
      <c r="G1438" s="53">
        <f>B1438+D1438+E1438+F1438</f>
        <v>1245119.4864000001</v>
      </c>
      <c r="H1438" s="53">
        <f>G1438*10%</f>
        <v>124511.94864000002</v>
      </c>
      <c r="I1438" s="53">
        <f>H1438+G1438</f>
        <v>1369631.4350400001</v>
      </c>
    </row>
    <row r="1439" spans="2:9">
      <c r="B1439" s="73" t="s">
        <v>23</v>
      </c>
      <c r="C1439" s="53"/>
      <c r="D1439" s="73"/>
      <c r="E1439" s="55"/>
      <c r="F1439" s="55"/>
      <c r="G1439" s="55"/>
      <c r="H1439" s="56">
        <v>1</v>
      </c>
      <c r="I1439" s="57">
        <f>I1438</f>
        <v>1369631.4350400001</v>
      </c>
    </row>
    <row r="1440" spans="2:9">
      <c r="B1440" s="73" t="s">
        <v>24</v>
      </c>
      <c r="C1440" s="53"/>
      <c r="D1440" s="73"/>
      <c r="E1440" s="55"/>
      <c r="F1440" s="55"/>
      <c r="G1440" s="55"/>
      <c r="H1440" s="56"/>
      <c r="I1440" s="57">
        <f>I1439*15%</f>
        <v>205444.71525600002</v>
      </c>
    </row>
    <row r="1441" spans="2:9" ht="25.5">
      <c r="B1441" s="73" t="s">
        <v>25</v>
      </c>
      <c r="C1441" s="53"/>
      <c r="D1441" s="73"/>
      <c r="E1441" s="55"/>
      <c r="F1441" s="55"/>
      <c r="G1441" s="55"/>
      <c r="H1441" s="56"/>
      <c r="I1441" s="58">
        <f>I1439+I1440</f>
        <v>1575076.1502960001</v>
      </c>
    </row>
    <row r="1442" spans="2:9">
      <c r="B1442" s="59"/>
      <c r="C1442" s="60"/>
      <c r="D1442" s="59"/>
      <c r="E1442" s="61"/>
      <c r="F1442" s="61"/>
      <c r="G1442" s="61"/>
      <c r="H1442" s="62"/>
      <c r="I1442" s="60"/>
    </row>
    <row r="1443" spans="2:9">
      <c r="B1443" s="84" t="s">
        <v>5</v>
      </c>
      <c r="C1443" s="136" t="s">
        <v>6</v>
      </c>
      <c r="D1443" s="136"/>
      <c r="E1443" s="136"/>
      <c r="F1443" s="84" t="s">
        <v>7</v>
      </c>
      <c r="G1443" s="84" t="s">
        <v>8</v>
      </c>
      <c r="H1443" s="84" t="s">
        <v>9</v>
      </c>
      <c r="I1443" s="84" t="s">
        <v>10</v>
      </c>
    </row>
    <row r="1444" spans="2:9">
      <c r="B1444" s="65"/>
      <c r="C1444" s="119" t="s">
        <v>37</v>
      </c>
      <c r="D1444" s="120"/>
      <c r="E1444" s="121"/>
      <c r="F1444" s="73" t="s">
        <v>20</v>
      </c>
      <c r="G1444" s="156">
        <v>3</v>
      </c>
      <c r="H1444" s="73">
        <v>17000</v>
      </c>
      <c r="I1444" s="73">
        <f>G1444*H1444</f>
        <v>51000</v>
      </c>
    </row>
    <row r="1445" spans="2:9">
      <c r="B1445" s="65"/>
      <c r="C1445" s="119" t="s">
        <v>94</v>
      </c>
      <c r="D1445" s="120"/>
      <c r="E1445" s="121"/>
      <c r="F1445" s="73" t="s">
        <v>93</v>
      </c>
      <c r="G1445" s="73">
        <v>0.3</v>
      </c>
      <c r="H1445" s="73">
        <v>40000</v>
      </c>
      <c r="I1445" s="73">
        <f>G1445*H1445</f>
        <v>12000</v>
      </c>
    </row>
    <row r="1446" spans="2:9">
      <c r="B1446" s="65"/>
      <c r="C1446" s="119"/>
      <c r="D1446" s="120"/>
      <c r="E1446" s="121"/>
      <c r="F1446" s="73"/>
      <c r="G1446" s="73"/>
      <c r="H1446" s="73"/>
      <c r="I1446" s="73"/>
    </row>
    <row r="1447" spans="2:9">
      <c r="B1447" s="70"/>
      <c r="C1447" s="119" t="s">
        <v>34</v>
      </c>
      <c r="D1447" s="120"/>
      <c r="E1447" s="121"/>
      <c r="F1447" s="73"/>
      <c r="G1447" s="73"/>
      <c r="H1447" s="73"/>
      <c r="I1447" s="73">
        <f>SUM(I1444:I1446)</f>
        <v>63000</v>
      </c>
    </row>
    <row r="1448" spans="2:9">
      <c r="B1448" s="119"/>
      <c r="C1448" s="120"/>
      <c r="D1448" s="120"/>
      <c r="E1448" s="120"/>
      <c r="F1448" s="120"/>
      <c r="G1448" s="120"/>
      <c r="H1448" s="120"/>
      <c r="I1448" s="121"/>
    </row>
    <row r="1449" spans="2:9" ht="25.5">
      <c r="B1449" s="72"/>
      <c r="C1449" s="122" t="s">
        <v>15</v>
      </c>
      <c r="D1449" s="123"/>
      <c r="E1449" s="124"/>
      <c r="F1449" s="84" t="s">
        <v>16</v>
      </c>
      <c r="G1449" s="84" t="s">
        <v>17</v>
      </c>
      <c r="H1449" s="84" t="s">
        <v>18</v>
      </c>
      <c r="I1449" s="84" t="s">
        <v>19</v>
      </c>
    </row>
    <row r="1450" spans="2:9">
      <c r="B1450" s="70"/>
      <c r="C1450" s="125" t="s">
        <v>21</v>
      </c>
      <c r="D1450" s="126"/>
      <c r="E1450" s="127"/>
      <c r="F1450" s="53">
        <v>450</v>
      </c>
      <c r="G1450" s="53">
        <v>30</v>
      </c>
      <c r="H1450" s="53">
        <f>F1450*G1450</f>
        <v>13500</v>
      </c>
      <c r="I1450" s="53">
        <f>G1454*F1450*G1450</f>
        <v>94500</v>
      </c>
    </row>
    <row r="1451" spans="2:9">
      <c r="B1451" s="70"/>
      <c r="C1451" s="119" t="s">
        <v>108</v>
      </c>
      <c r="D1451" s="120"/>
      <c r="E1451" s="121"/>
      <c r="F1451" s="53">
        <v>450</v>
      </c>
      <c r="G1451" s="53">
        <v>12</v>
      </c>
      <c r="H1451" s="53">
        <f>F1451*G1451</f>
        <v>5400</v>
      </c>
      <c r="I1451" s="53">
        <f>F1451*G1451*G1453</f>
        <v>10800</v>
      </c>
    </row>
    <row r="1452" spans="2:9">
      <c r="B1452" s="116" t="s">
        <v>34</v>
      </c>
      <c r="C1452" s="117"/>
      <c r="D1452" s="117"/>
      <c r="E1452" s="118"/>
      <c r="F1452" s="73"/>
      <c r="G1452" s="73"/>
      <c r="H1452" s="73"/>
      <c r="I1452" s="53">
        <f>SUM(I1450:I1451)</f>
        <v>105300</v>
      </c>
    </row>
    <row r="1453" spans="2:9">
      <c r="B1453" s="131" t="s">
        <v>11</v>
      </c>
      <c r="C1453" s="133" t="s">
        <v>12</v>
      </c>
      <c r="D1453" s="133"/>
      <c r="E1453" s="133"/>
      <c r="F1453" s="56" t="s">
        <v>13</v>
      </c>
      <c r="G1453" s="74">
        <v>2</v>
      </c>
      <c r="H1453" s="57">
        <v>18812.36</v>
      </c>
      <c r="I1453" s="53">
        <f>H1453*G1453</f>
        <v>37624.720000000001</v>
      </c>
    </row>
    <row r="1454" spans="2:9">
      <c r="B1454" s="132"/>
      <c r="C1454" s="133" t="s">
        <v>14</v>
      </c>
      <c r="D1454" s="133"/>
      <c r="E1454" s="133"/>
      <c r="F1454" s="56" t="s">
        <v>13</v>
      </c>
      <c r="G1454" s="75">
        <v>7</v>
      </c>
      <c r="H1454" s="57">
        <v>18812.36</v>
      </c>
      <c r="I1454" s="53">
        <f>G1454*H1454</f>
        <v>131686.52000000002</v>
      </c>
    </row>
    <row r="1455" spans="2:9">
      <c r="B1455" s="116" t="s">
        <v>34</v>
      </c>
      <c r="C1455" s="117"/>
      <c r="D1455" s="117"/>
      <c r="E1455" s="118"/>
      <c r="F1455" s="56"/>
      <c r="G1455" s="75"/>
      <c r="H1455" s="57"/>
      <c r="I1455" s="53">
        <f>SUM(I1453:I1454)</f>
        <v>169311.24000000002</v>
      </c>
    </row>
    <row r="1457" spans="2:9">
      <c r="B1457" s="134" t="s">
        <v>26</v>
      </c>
      <c r="C1457" s="134"/>
      <c r="D1457" s="135" t="s">
        <v>124</v>
      </c>
      <c r="E1457" s="135"/>
      <c r="F1457" s="135"/>
      <c r="G1457" s="135"/>
      <c r="H1457" s="135"/>
      <c r="I1457" s="135"/>
    </row>
    <row r="1458" spans="2:9" ht="51">
      <c r="B1458" s="51" t="s">
        <v>0</v>
      </c>
      <c r="C1458" s="51" t="s">
        <v>1</v>
      </c>
      <c r="D1458" s="51" t="s">
        <v>79</v>
      </c>
      <c r="E1458" s="51" t="s">
        <v>35</v>
      </c>
      <c r="F1458" s="51" t="s">
        <v>39</v>
      </c>
      <c r="G1458" s="51" t="s">
        <v>2</v>
      </c>
      <c r="H1458" s="51" t="s">
        <v>3</v>
      </c>
      <c r="I1458" s="51" t="s">
        <v>4</v>
      </c>
    </row>
    <row r="1459" spans="2:9">
      <c r="B1459" s="52">
        <v>1</v>
      </c>
      <c r="C1459" s="52">
        <v>2</v>
      </c>
      <c r="D1459" s="52">
        <v>3</v>
      </c>
      <c r="E1459" s="52">
        <v>4</v>
      </c>
      <c r="F1459" s="52">
        <v>5</v>
      </c>
      <c r="G1459" s="52">
        <v>6</v>
      </c>
      <c r="H1459" s="52">
        <v>7</v>
      </c>
      <c r="I1459" s="52">
        <v>8</v>
      </c>
    </row>
    <row r="1460" spans="2:9">
      <c r="B1460" s="53">
        <f>I1472+I1469</f>
        <v>40500</v>
      </c>
      <c r="C1460" s="53">
        <f>I1477</f>
        <v>75249.440000000002</v>
      </c>
      <c r="D1460" s="53">
        <f>C1460*112%</f>
        <v>84279.372800000012</v>
      </c>
      <c r="E1460" s="53">
        <f>C1460*169%</f>
        <v>127171.5536</v>
      </c>
      <c r="F1460" s="53">
        <f>C1460*355%</f>
        <v>267135.51199999999</v>
      </c>
      <c r="G1460" s="53">
        <f>B1460+D1460+E1460+F1460</f>
        <v>519086.43839999998</v>
      </c>
      <c r="H1460" s="53">
        <f>G1460*10%</f>
        <v>51908.643840000004</v>
      </c>
      <c r="I1460" s="53">
        <f>H1460+G1460</f>
        <v>570995.08224000002</v>
      </c>
    </row>
    <row r="1461" spans="2:9">
      <c r="B1461" s="73" t="s">
        <v>23</v>
      </c>
      <c r="C1461" s="53"/>
      <c r="D1461" s="73"/>
      <c r="E1461" s="55"/>
      <c r="F1461" s="55"/>
      <c r="G1461" s="55"/>
      <c r="H1461" s="56">
        <v>2</v>
      </c>
      <c r="I1461" s="57">
        <f>I1460*H1461</f>
        <v>1141990.16448</v>
      </c>
    </row>
    <row r="1462" spans="2:9">
      <c r="B1462" s="73" t="s">
        <v>24</v>
      </c>
      <c r="C1462" s="53"/>
      <c r="D1462" s="73"/>
      <c r="E1462" s="55"/>
      <c r="F1462" s="55"/>
      <c r="G1462" s="55"/>
      <c r="H1462" s="56"/>
      <c r="I1462" s="57">
        <f>I1461*15%</f>
        <v>171298.524672</v>
      </c>
    </row>
    <row r="1463" spans="2:9" ht="25.5">
      <c r="B1463" s="73" t="s">
        <v>25</v>
      </c>
      <c r="C1463" s="53"/>
      <c r="D1463" s="73"/>
      <c r="E1463" s="55"/>
      <c r="F1463" s="55"/>
      <c r="G1463" s="55"/>
      <c r="H1463" s="56"/>
      <c r="I1463" s="58">
        <f>I1461+I1462</f>
        <v>1313288.689152</v>
      </c>
    </row>
    <row r="1464" spans="2:9">
      <c r="B1464" s="59"/>
      <c r="C1464" s="60"/>
      <c r="D1464" s="59"/>
      <c r="E1464" s="61"/>
      <c r="F1464" s="61"/>
      <c r="G1464" s="61"/>
      <c r="H1464" s="62"/>
      <c r="I1464" s="60"/>
    </row>
    <row r="1465" spans="2:9">
      <c r="B1465" s="84" t="s">
        <v>5</v>
      </c>
      <c r="C1465" s="136" t="s">
        <v>6</v>
      </c>
      <c r="D1465" s="136"/>
      <c r="E1465" s="136"/>
      <c r="F1465" s="84" t="s">
        <v>7</v>
      </c>
      <c r="G1465" s="84" t="s">
        <v>8</v>
      </c>
      <c r="H1465" s="84" t="s">
        <v>9</v>
      </c>
      <c r="I1465" s="84" t="s">
        <v>10</v>
      </c>
    </row>
    <row r="1466" spans="2:9">
      <c r="B1466" s="65"/>
      <c r="C1466" s="119"/>
      <c r="D1466" s="120"/>
      <c r="E1466" s="121"/>
      <c r="F1466" s="73"/>
      <c r="G1466" s="156"/>
      <c r="H1466" s="73"/>
      <c r="I1466" s="73"/>
    </row>
    <row r="1467" spans="2:9">
      <c r="B1467" s="65"/>
      <c r="C1467" s="119"/>
      <c r="D1467" s="120"/>
      <c r="E1467" s="121"/>
      <c r="F1467" s="73"/>
      <c r="G1467" s="156"/>
      <c r="H1467" s="73"/>
      <c r="I1467" s="73"/>
    </row>
    <row r="1468" spans="2:9">
      <c r="B1468" s="65"/>
      <c r="C1468" s="119"/>
      <c r="D1468" s="120"/>
      <c r="E1468" s="121"/>
      <c r="F1468" s="73"/>
      <c r="G1468" s="73"/>
      <c r="H1468" s="73"/>
      <c r="I1468" s="73"/>
    </row>
    <row r="1469" spans="2:9">
      <c r="B1469" s="70"/>
      <c r="C1469" s="119"/>
      <c r="D1469" s="120"/>
      <c r="E1469" s="121"/>
      <c r="F1469" s="73"/>
      <c r="G1469" s="73"/>
      <c r="H1469" s="73"/>
      <c r="I1469" s="73"/>
    </row>
    <row r="1470" spans="2:9">
      <c r="B1470" s="119"/>
      <c r="C1470" s="120"/>
      <c r="D1470" s="120"/>
      <c r="E1470" s="120"/>
      <c r="F1470" s="120"/>
      <c r="G1470" s="120"/>
      <c r="H1470" s="120"/>
      <c r="I1470" s="121"/>
    </row>
    <row r="1471" spans="2:9" ht="25.5">
      <c r="B1471" s="72"/>
      <c r="C1471" s="122" t="s">
        <v>15</v>
      </c>
      <c r="D1471" s="123"/>
      <c r="E1471" s="124"/>
      <c r="F1471" s="84" t="s">
        <v>16</v>
      </c>
      <c r="G1471" s="84" t="s">
        <v>17</v>
      </c>
      <c r="H1471" s="84" t="s">
        <v>18</v>
      </c>
      <c r="I1471" s="84" t="s">
        <v>19</v>
      </c>
    </row>
    <row r="1472" spans="2:9">
      <c r="B1472" s="70"/>
      <c r="C1472" s="125" t="s">
        <v>21</v>
      </c>
      <c r="D1472" s="126"/>
      <c r="E1472" s="127"/>
      <c r="F1472" s="53">
        <v>450</v>
      </c>
      <c r="G1472" s="53">
        <v>30</v>
      </c>
      <c r="H1472" s="53">
        <f>F1472*G1472</f>
        <v>13500</v>
      </c>
      <c r="I1472" s="53">
        <f>G1476*F1472*G1472</f>
        <v>40500</v>
      </c>
    </row>
    <row r="1473" spans="2:9">
      <c r="B1473" s="70"/>
      <c r="C1473" s="128"/>
      <c r="D1473" s="129"/>
      <c r="E1473" s="130"/>
      <c r="F1473" s="53"/>
      <c r="G1473" s="53"/>
      <c r="H1473" s="73"/>
      <c r="I1473" s="73"/>
    </row>
    <row r="1474" spans="2:9">
      <c r="B1474" s="70"/>
      <c r="C1474" s="85"/>
      <c r="D1474" s="86"/>
      <c r="E1474" s="87"/>
      <c r="F1474" s="73"/>
      <c r="G1474" s="73"/>
      <c r="H1474" s="73"/>
      <c r="I1474" s="73"/>
    </row>
    <row r="1475" spans="2:9">
      <c r="B1475" s="131" t="s">
        <v>11</v>
      </c>
      <c r="C1475" s="133" t="s">
        <v>123</v>
      </c>
      <c r="D1475" s="133"/>
      <c r="E1475" s="133"/>
      <c r="F1475" s="56" t="s">
        <v>13</v>
      </c>
      <c r="G1475" s="74">
        <v>1</v>
      </c>
      <c r="H1475" s="57">
        <v>18812.36</v>
      </c>
      <c r="I1475" s="53">
        <f>H1475*G1475</f>
        <v>18812.36</v>
      </c>
    </row>
    <row r="1476" spans="2:9">
      <c r="B1476" s="132"/>
      <c r="C1476" s="133" t="s">
        <v>14</v>
      </c>
      <c r="D1476" s="133"/>
      <c r="E1476" s="133"/>
      <c r="F1476" s="56" t="s">
        <v>13</v>
      </c>
      <c r="G1476" s="75">
        <v>3</v>
      </c>
      <c r="H1476" s="57">
        <v>18812.36</v>
      </c>
      <c r="I1476" s="53">
        <f>G1476*H1476</f>
        <v>56437.08</v>
      </c>
    </row>
    <row r="1477" spans="2:9">
      <c r="B1477" s="116" t="s">
        <v>34</v>
      </c>
      <c r="C1477" s="117"/>
      <c r="D1477" s="117"/>
      <c r="E1477" s="118"/>
      <c r="F1477" s="56"/>
      <c r="G1477" s="75"/>
      <c r="H1477" s="57"/>
      <c r="I1477" s="53">
        <f>SUM(I1475:I1476)</f>
        <v>75249.440000000002</v>
      </c>
    </row>
    <row r="1479" spans="2:9">
      <c r="B1479" s="134" t="s">
        <v>26</v>
      </c>
      <c r="C1479" s="134"/>
      <c r="D1479" s="135" t="s">
        <v>125</v>
      </c>
      <c r="E1479" s="135"/>
      <c r="F1479" s="135"/>
      <c r="G1479" s="135"/>
      <c r="H1479" s="135"/>
      <c r="I1479" s="135"/>
    </row>
    <row r="1480" spans="2:9" ht="51">
      <c r="B1480" s="51" t="s">
        <v>0</v>
      </c>
      <c r="C1480" s="51" t="s">
        <v>1</v>
      </c>
      <c r="D1480" s="51" t="s">
        <v>79</v>
      </c>
      <c r="E1480" s="51" t="s">
        <v>35</v>
      </c>
      <c r="F1480" s="51" t="s">
        <v>39</v>
      </c>
      <c r="G1480" s="51" t="s">
        <v>2</v>
      </c>
      <c r="H1480" s="51" t="s">
        <v>3</v>
      </c>
      <c r="I1480" s="51" t="s">
        <v>4</v>
      </c>
    </row>
    <row r="1481" spans="2:9">
      <c r="B1481" s="52">
        <v>1</v>
      </c>
      <c r="C1481" s="52">
        <v>2</v>
      </c>
      <c r="D1481" s="52">
        <v>3</v>
      </c>
      <c r="E1481" s="52">
        <v>4</v>
      </c>
      <c r="F1481" s="52">
        <v>5</v>
      </c>
      <c r="G1481" s="52">
        <v>6</v>
      </c>
      <c r="H1481" s="52">
        <v>7</v>
      </c>
      <c r="I1481" s="52">
        <v>8</v>
      </c>
    </row>
    <row r="1482" spans="2:9">
      <c r="B1482" s="53">
        <f>I1491+I1496</f>
        <v>39500</v>
      </c>
      <c r="C1482" s="53">
        <f>I1499</f>
        <v>75249.440000000002</v>
      </c>
      <c r="D1482" s="53">
        <f>C1482*112%</f>
        <v>84279.372800000012</v>
      </c>
      <c r="E1482" s="53">
        <f>C1482*169%</f>
        <v>127171.5536</v>
      </c>
      <c r="F1482" s="53">
        <f>C1482*355%</f>
        <v>267135.51199999999</v>
      </c>
      <c r="G1482" s="53">
        <f>B1482+D1482+E1482+F1482</f>
        <v>518086.43839999998</v>
      </c>
      <c r="H1482" s="53">
        <f>G1482*10%</f>
        <v>51808.643840000004</v>
      </c>
      <c r="I1482" s="53">
        <f>H1482+G1482</f>
        <v>569895.08224000002</v>
      </c>
    </row>
    <row r="1483" spans="2:9">
      <c r="B1483" s="73" t="s">
        <v>23</v>
      </c>
      <c r="C1483" s="53"/>
      <c r="D1483" s="73"/>
      <c r="E1483" s="55"/>
      <c r="F1483" s="55"/>
      <c r="G1483" s="55"/>
      <c r="H1483" s="56">
        <v>1</v>
      </c>
      <c r="I1483" s="57">
        <f>I1482</f>
        <v>569895.08224000002</v>
      </c>
    </row>
    <row r="1484" spans="2:9">
      <c r="B1484" s="73" t="s">
        <v>24</v>
      </c>
      <c r="C1484" s="53"/>
      <c r="D1484" s="73"/>
      <c r="E1484" s="55"/>
      <c r="F1484" s="55"/>
      <c r="G1484" s="55"/>
      <c r="H1484" s="56"/>
      <c r="I1484" s="57">
        <f>I1483*15%</f>
        <v>85484.262336</v>
      </c>
    </row>
    <row r="1485" spans="2:9" ht="25.5">
      <c r="B1485" s="73" t="s">
        <v>25</v>
      </c>
      <c r="C1485" s="53"/>
      <c r="D1485" s="73"/>
      <c r="E1485" s="55"/>
      <c r="F1485" s="55"/>
      <c r="G1485" s="55"/>
      <c r="H1485" s="56"/>
      <c r="I1485" s="58">
        <f>I1483+I1484</f>
        <v>655379.344576</v>
      </c>
    </row>
    <row r="1486" spans="2:9">
      <c r="B1486" s="59"/>
      <c r="C1486" s="60"/>
      <c r="D1486" s="59"/>
      <c r="E1486" s="61"/>
      <c r="F1486" s="61"/>
      <c r="G1486" s="61"/>
      <c r="H1486" s="62"/>
      <c r="I1486" s="60"/>
    </row>
    <row r="1487" spans="2:9">
      <c r="B1487" s="84" t="s">
        <v>5</v>
      </c>
      <c r="C1487" s="136" t="s">
        <v>6</v>
      </c>
      <c r="D1487" s="136"/>
      <c r="E1487" s="136"/>
      <c r="F1487" s="84" t="s">
        <v>7</v>
      </c>
      <c r="G1487" s="84" t="s">
        <v>8</v>
      </c>
      <c r="H1487" s="84" t="s">
        <v>9</v>
      </c>
      <c r="I1487" s="84" t="s">
        <v>10</v>
      </c>
    </row>
    <row r="1488" spans="2:9">
      <c r="B1488" s="65"/>
      <c r="C1488" s="119" t="s">
        <v>37</v>
      </c>
      <c r="D1488" s="120"/>
      <c r="E1488" s="121"/>
      <c r="F1488" s="73" t="s">
        <v>20</v>
      </c>
      <c r="G1488" s="156">
        <v>1</v>
      </c>
      <c r="H1488" s="73">
        <v>17000</v>
      </c>
      <c r="I1488" s="73">
        <f>G1488*H1488</f>
        <v>17000</v>
      </c>
    </row>
    <row r="1489" spans="2:9">
      <c r="B1489" s="65"/>
      <c r="C1489" s="119"/>
      <c r="D1489" s="120"/>
      <c r="E1489" s="121"/>
      <c r="F1489" s="73"/>
      <c r="G1489" s="156"/>
      <c r="H1489" s="73"/>
      <c r="I1489" s="73"/>
    </row>
    <row r="1490" spans="2:9">
      <c r="B1490" s="65"/>
      <c r="C1490" s="119"/>
      <c r="D1490" s="120"/>
      <c r="E1490" s="121"/>
      <c r="F1490" s="73"/>
      <c r="G1490" s="73"/>
      <c r="H1490" s="73"/>
      <c r="I1490" s="73"/>
    </row>
    <row r="1491" spans="2:9">
      <c r="B1491" s="70"/>
      <c r="C1491" s="119" t="s">
        <v>34</v>
      </c>
      <c r="D1491" s="120"/>
      <c r="E1491" s="121"/>
      <c r="F1491" s="73"/>
      <c r="G1491" s="73"/>
      <c r="H1491" s="73"/>
      <c r="I1491" s="73">
        <f>SUM(I1488:I1490)</f>
        <v>17000</v>
      </c>
    </row>
    <row r="1492" spans="2:9">
      <c r="B1492" s="119"/>
      <c r="C1492" s="120"/>
      <c r="D1492" s="120"/>
      <c r="E1492" s="120"/>
      <c r="F1492" s="120"/>
      <c r="G1492" s="120"/>
      <c r="H1492" s="120"/>
      <c r="I1492" s="121"/>
    </row>
    <row r="1493" spans="2:9" ht="25.5">
      <c r="B1493" s="72"/>
      <c r="C1493" s="122" t="s">
        <v>15</v>
      </c>
      <c r="D1493" s="123"/>
      <c r="E1493" s="124"/>
      <c r="F1493" s="84" t="s">
        <v>16</v>
      </c>
      <c r="G1493" s="84" t="s">
        <v>17</v>
      </c>
      <c r="H1493" s="84" t="s">
        <v>18</v>
      </c>
      <c r="I1493" s="84" t="s">
        <v>19</v>
      </c>
    </row>
    <row r="1494" spans="2:9">
      <c r="B1494" s="70"/>
      <c r="C1494" s="125" t="s">
        <v>21</v>
      </c>
      <c r="D1494" s="126"/>
      <c r="E1494" s="127"/>
      <c r="F1494" s="53">
        <v>450</v>
      </c>
      <c r="G1494" s="53">
        <v>13</v>
      </c>
      <c r="H1494" s="53">
        <f>F1494*G1494</f>
        <v>5850</v>
      </c>
      <c r="I1494" s="53">
        <f>F1494*G1494*G1498</f>
        <v>11700</v>
      </c>
    </row>
    <row r="1495" spans="2:9">
      <c r="B1495" s="70"/>
      <c r="C1495" s="119" t="s">
        <v>108</v>
      </c>
      <c r="D1495" s="120"/>
      <c r="E1495" s="121"/>
      <c r="F1495" s="53">
        <v>450</v>
      </c>
      <c r="G1495" s="53">
        <v>12</v>
      </c>
      <c r="H1495" s="53">
        <f>F1495*G1495</f>
        <v>5400</v>
      </c>
      <c r="I1495" s="53">
        <f>F1495*G1495*G1497</f>
        <v>10800</v>
      </c>
    </row>
    <row r="1496" spans="2:9">
      <c r="B1496" s="116" t="s">
        <v>34</v>
      </c>
      <c r="C1496" s="117"/>
      <c r="D1496" s="117"/>
      <c r="E1496" s="118"/>
      <c r="F1496" s="73"/>
      <c r="G1496" s="73"/>
      <c r="H1496" s="73"/>
      <c r="I1496" s="53">
        <f>SUM(I1494:I1495)</f>
        <v>22500</v>
      </c>
    </row>
    <row r="1497" spans="2:9">
      <c r="B1497" s="131" t="s">
        <v>11</v>
      </c>
      <c r="C1497" s="133" t="s">
        <v>12</v>
      </c>
      <c r="D1497" s="133"/>
      <c r="E1497" s="133"/>
      <c r="F1497" s="56" t="s">
        <v>13</v>
      </c>
      <c r="G1497" s="74">
        <v>2</v>
      </c>
      <c r="H1497" s="57">
        <v>18812.36</v>
      </c>
      <c r="I1497" s="53">
        <f>H1497*G1497</f>
        <v>37624.720000000001</v>
      </c>
    </row>
    <row r="1498" spans="2:9">
      <c r="B1498" s="132"/>
      <c r="C1498" s="133" t="s">
        <v>14</v>
      </c>
      <c r="D1498" s="133"/>
      <c r="E1498" s="133"/>
      <c r="F1498" s="56" t="s">
        <v>13</v>
      </c>
      <c r="G1498" s="75">
        <v>2</v>
      </c>
      <c r="H1498" s="57">
        <v>18812.36</v>
      </c>
      <c r="I1498" s="53">
        <f>G1498*H1498</f>
        <v>37624.720000000001</v>
      </c>
    </row>
    <row r="1499" spans="2:9">
      <c r="B1499" s="116" t="s">
        <v>34</v>
      </c>
      <c r="C1499" s="117"/>
      <c r="D1499" s="117"/>
      <c r="E1499" s="118"/>
      <c r="F1499" s="56"/>
      <c r="G1499" s="75"/>
      <c r="H1499" s="57"/>
      <c r="I1499" s="53">
        <f>SUM(I1497:I1498)</f>
        <v>75249.440000000002</v>
      </c>
    </row>
    <row r="1501" spans="2:9">
      <c r="B1501" s="134" t="s">
        <v>26</v>
      </c>
      <c r="C1501" s="134"/>
      <c r="D1501" s="135" t="s">
        <v>126</v>
      </c>
      <c r="E1501" s="135"/>
      <c r="F1501" s="135"/>
      <c r="G1501" s="135"/>
      <c r="H1501" s="135"/>
      <c r="I1501" s="135"/>
    </row>
    <row r="1502" spans="2:9" ht="51">
      <c r="B1502" s="51" t="s">
        <v>0</v>
      </c>
      <c r="C1502" s="51" t="s">
        <v>1</v>
      </c>
      <c r="D1502" s="51" t="s">
        <v>79</v>
      </c>
      <c r="E1502" s="51" t="s">
        <v>35</v>
      </c>
      <c r="F1502" s="51" t="s">
        <v>39</v>
      </c>
      <c r="G1502" s="51" t="s">
        <v>2</v>
      </c>
      <c r="H1502" s="51" t="s">
        <v>3</v>
      </c>
      <c r="I1502" s="51" t="s">
        <v>4</v>
      </c>
    </row>
    <row r="1503" spans="2:9">
      <c r="B1503" s="52">
        <v>1</v>
      </c>
      <c r="C1503" s="52">
        <v>2</v>
      </c>
      <c r="D1503" s="52">
        <v>3</v>
      </c>
      <c r="E1503" s="52">
        <v>4</v>
      </c>
      <c r="F1503" s="52">
        <v>5</v>
      </c>
      <c r="G1503" s="52">
        <v>6</v>
      </c>
      <c r="H1503" s="52">
        <v>7</v>
      </c>
      <c r="I1503" s="52">
        <v>8</v>
      </c>
    </row>
    <row r="1504" spans="2:9">
      <c r="B1504" s="53">
        <f>I1513+I1518</f>
        <v>71400</v>
      </c>
      <c r="C1504" s="53">
        <f>I1521</f>
        <v>75249.440000000002</v>
      </c>
      <c r="D1504" s="53">
        <f>C1504*112%</f>
        <v>84279.372800000012</v>
      </c>
      <c r="E1504" s="53">
        <f>C1504*169%</f>
        <v>127171.5536</v>
      </c>
      <c r="F1504" s="53">
        <f>C1504*355%</f>
        <v>267135.51199999999</v>
      </c>
      <c r="G1504" s="53">
        <f>B1504+D1504+E1504+F1504</f>
        <v>549986.43839999998</v>
      </c>
      <c r="H1504" s="53">
        <f>G1504*10%</f>
        <v>54998.643840000004</v>
      </c>
      <c r="I1504" s="53">
        <f>H1504+G1504</f>
        <v>604985.08224000002</v>
      </c>
    </row>
    <row r="1505" spans="2:9">
      <c r="B1505" s="73" t="s">
        <v>23</v>
      </c>
      <c r="C1505" s="53"/>
      <c r="D1505" s="73"/>
      <c r="E1505" s="55"/>
      <c r="F1505" s="55"/>
      <c r="G1505" s="55"/>
      <c r="H1505" s="56">
        <v>1</v>
      </c>
      <c r="I1505" s="57">
        <f>I1504</f>
        <v>604985.08224000002</v>
      </c>
    </row>
    <row r="1506" spans="2:9">
      <c r="B1506" s="73" t="s">
        <v>24</v>
      </c>
      <c r="C1506" s="53"/>
      <c r="D1506" s="73"/>
      <c r="E1506" s="55"/>
      <c r="F1506" s="55"/>
      <c r="G1506" s="55"/>
      <c r="H1506" s="56"/>
      <c r="I1506" s="57">
        <f>I1505*15%</f>
        <v>90747.762336</v>
      </c>
    </row>
    <row r="1507" spans="2:9" ht="25.5">
      <c r="B1507" s="73" t="s">
        <v>25</v>
      </c>
      <c r="C1507" s="53"/>
      <c r="D1507" s="73"/>
      <c r="E1507" s="55"/>
      <c r="F1507" s="55"/>
      <c r="G1507" s="55"/>
      <c r="H1507" s="56"/>
      <c r="I1507" s="58">
        <f>I1505+I1506</f>
        <v>695732.844576</v>
      </c>
    </row>
    <row r="1508" spans="2:9">
      <c r="B1508" s="59"/>
      <c r="C1508" s="60"/>
      <c r="D1508" s="59"/>
      <c r="E1508" s="61"/>
      <c r="F1508" s="61"/>
      <c r="G1508" s="61"/>
      <c r="H1508" s="62"/>
      <c r="I1508" s="60"/>
    </row>
    <row r="1509" spans="2:9">
      <c r="B1509" s="84" t="s">
        <v>5</v>
      </c>
      <c r="C1509" s="136" t="s">
        <v>6</v>
      </c>
      <c r="D1509" s="136"/>
      <c r="E1509" s="136"/>
      <c r="F1509" s="84" t="s">
        <v>7</v>
      </c>
      <c r="G1509" s="84" t="s">
        <v>8</v>
      </c>
      <c r="H1509" s="84" t="s">
        <v>9</v>
      </c>
      <c r="I1509" s="84" t="s">
        <v>10</v>
      </c>
    </row>
    <row r="1510" spans="2:9">
      <c r="B1510" s="65"/>
      <c r="C1510" s="119" t="s">
        <v>37</v>
      </c>
      <c r="D1510" s="120"/>
      <c r="E1510" s="121"/>
      <c r="F1510" s="73" t="s">
        <v>20</v>
      </c>
      <c r="G1510" s="156">
        <v>1.5</v>
      </c>
      <c r="H1510" s="73">
        <v>17000</v>
      </c>
      <c r="I1510" s="73">
        <f>G1510*H1510</f>
        <v>25500</v>
      </c>
    </row>
    <row r="1511" spans="2:9">
      <c r="B1511" s="65"/>
      <c r="C1511" s="119"/>
      <c r="D1511" s="120"/>
      <c r="E1511" s="121"/>
      <c r="F1511" s="73"/>
      <c r="G1511" s="156"/>
      <c r="H1511" s="73"/>
      <c r="I1511" s="73"/>
    </row>
    <row r="1512" spans="2:9">
      <c r="B1512" s="65"/>
      <c r="C1512" s="119"/>
      <c r="D1512" s="120"/>
      <c r="E1512" s="121"/>
      <c r="F1512" s="73"/>
      <c r="G1512" s="73"/>
      <c r="H1512" s="73"/>
      <c r="I1512" s="73"/>
    </row>
    <row r="1513" spans="2:9">
      <c r="B1513" s="70"/>
      <c r="C1513" s="119" t="s">
        <v>34</v>
      </c>
      <c r="D1513" s="120"/>
      <c r="E1513" s="121"/>
      <c r="F1513" s="73"/>
      <c r="G1513" s="73"/>
      <c r="H1513" s="73"/>
      <c r="I1513" s="73">
        <f>SUM(I1510:I1512)</f>
        <v>25500</v>
      </c>
    </row>
    <row r="1514" spans="2:9">
      <c r="B1514" s="119"/>
      <c r="C1514" s="120"/>
      <c r="D1514" s="120"/>
      <c r="E1514" s="120"/>
      <c r="F1514" s="120"/>
      <c r="G1514" s="120"/>
      <c r="H1514" s="120"/>
      <c r="I1514" s="121"/>
    </row>
    <row r="1515" spans="2:9" ht="25.5">
      <c r="B1515" s="72"/>
      <c r="C1515" s="122" t="s">
        <v>15</v>
      </c>
      <c r="D1515" s="123"/>
      <c r="E1515" s="124"/>
      <c r="F1515" s="84" t="s">
        <v>16</v>
      </c>
      <c r="G1515" s="84" t="s">
        <v>17</v>
      </c>
      <c r="H1515" s="84" t="s">
        <v>18</v>
      </c>
      <c r="I1515" s="84" t="s">
        <v>19</v>
      </c>
    </row>
    <row r="1516" spans="2:9">
      <c r="B1516" s="70"/>
      <c r="C1516" s="125" t="s">
        <v>21</v>
      </c>
      <c r="D1516" s="126"/>
      <c r="E1516" s="127"/>
      <c r="F1516" s="53">
        <v>450</v>
      </c>
      <c r="G1516" s="53">
        <v>30</v>
      </c>
      <c r="H1516" s="53">
        <f>F1516*G1516</f>
        <v>13500</v>
      </c>
      <c r="I1516" s="53">
        <f>F1516*G1520*G1516</f>
        <v>40500</v>
      </c>
    </row>
    <row r="1517" spans="2:9">
      <c r="B1517" s="70"/>
      <c r="C1517" s="119" t="s">
        <v>108</v>
      </c>
      <c r="D1517" s="120"/>
      <c r="E1517" s="121"/>
      <c r="F1517" s="53">
        <v>450</v>
      </c>
      <c r="G1517" s="53">
        <v>12</v>
      </c>
      <c r="H1517" s="53">
        <f>F1517*G1517</f>
        <v>5400</v>
      </c>
      <c r="I1517" s="53">
        <f>F1517*G1517*G1519</f>
        <v>5400</v>
      </c>
    </row>
    <row r="1518" spans="2:9">
      <c r="B1518" s="116" t="s">
        <v>34</v>
      </c>
      <c r="C1518" s="117"/>
      <c r="D1518" s="117"/>
      <c r="E1518" s="118"/>
      <c r="F1518" s="73"/>
      <c r="G1518" s="73"/>
      <c r="H1518" s="73"/>
      <c r="I1518" s="53">
        <f>SUM(I1516:I1517)</f>
        <v>45900</v>
      </c>
    </row>
    <row r="1519" spans="2:9">
      <c r="B1519" s="131" t="s">
        <v>11</v>
      </c>
      <c r="C1519" s="133" t="s">
        <v>12</v>
      </c>
      <c r="D1519" s="133"/>
      <c r="E1519" s="133"/>
      <c r="F1519" s="56" t="s">
        <v>13</v>
      </c>
      <c r="G1519" s="74">
        <v>1</v>
      </c>
      <c r="H1519" s="57">
        <v>18812.36</v>
      </c>
      <c r="I1519" s="53">
        <f>H1519*G1519</f>
        <v>18812.36</v>
      </c>
    </row>
    <row r="1520" spans="2:9">
      <c r="B1520" s="132"/>
      <c r="C1520" s="133" t="s">
        <v>14</v>
      </c>
      <c r="D1520" s="133"/>
      <c r="E1520" s="133"/>
      <c r="F1520" s="56" t="s">
        <v>13</v>
      </c>
      <c r="G1520" s="75">
        <v>3</v>
      </c>
      <c r="H1520" s="57">
        <v>18812.36</v>
      </c>
      <c r="I1520" s="53">
        <f>G1520*H1520</f>
        <v>56437.08</v>
      </c>
    </row>
    <row r="1521" spans="2:9">
      <c r="B1521" s="116" t="s">
        <v>34</v>
      </c>
      <c r="C1521" s="117"/>
      <c r="D1521" s="117"/>
      <c r="E1521" s="118"/>
      <c r="F1521" s="56"/>
      <c r="G1521" s="75"/>
      <c r="H1521" s="57"/>
      <c r="I1521" s="53">
        <f>SUM(I1519:I1520)</f>
        <v>75249.440000000002</v>
      </c>
    </row>
    <row r="1523" spans="2:9">
      <c r="B1523" s="134" t="s">
        <v>26</v>
      </c>
      <c r="C1523" s="134"/>
      <c r="D1523" s="135" t="s">
        <v>127</v>
      </c>
      <c r="E1523" s="135"/>
      <c r="F1523" s="135"/>
      <c r="G1523" s="135"/>
      <c r="H1523" s="135"/>
      <c r="I1523" s="135"/>
    </row>
    <row r="1524" spans="2:9" ht="51">
      <c r="B1524" s="51" t="s">
        <v>0</v>
      </c>
      <c r="C1524" s="51" t="s">
        <v>1</v>
      </c>
      <c r="D1524" s="51" t="s">
        <v>79</v>
      </c>
      <c r="E1524" s="51" t="s">
        <v>35</v>
      </c>
      <c r="F1524" s="51" t="s">
        <v>39</v>
      </c>
      <c r="G1524" s="51" t="s">
        <v>2</v>
      </c>
      <c r="H1524" s="51" t="s">
        <v>3</v>
      </c>
      <c r="I1524" s="51" t="s">
        <v>4</v>
      </c>
    </row>
    <row r="1525" spans="2:9">
      <c r="B1525" s="52">
        <v>1</v>
      </c>
      <c r="C1525" s="52">
        <v>2</v>
      </c>
      <c r="D1525" s="52">
        <v>3</v>
      </c>
      <c r="E1525" s="52">
        <v>4</v>
      </c>
      <c r="F1525" s="52">
        <v>5</v>
      </c>
      <c r="G1525" s="52">
        <v>6</v>
      </c>
      <c r="H1525" s="52">
        <v>7</v>
      </c>
      <c r="I1525" s="52">
        <v>8</v>
      </c>
    </row>
    <row r="1526" spans="2:9">
      <c r="B1526" s="53">
        <f>I1540+I1535</f>
        <v>83200</v>
      </c>
      <c r="C1526" s="53">
        <f>I1543</f>
        <v>65843.260000000009</v>
      </c>
      <c r="D1526" s="53">
        <f>C1526*112%</f>
        <v>73744.45120000001</v>
      </c>
      <c r="E1526" s="53">
        <f>C1526*169%</f>
        <v>111275.10940000002</v>
      </c>
      <c r="F1526" s="53">
        <f>C1526*355%</f>
        <v>233743.57300000003</v>
      </c>
      <c r="G1526" s="53">
        <f>B1526+D1526+E1526+F1526</f>
        <v>501963.13360000006</v>
      </c>
      <c r="H1526" s="53">
        <f>G1526*10%</f>
        <v>50196.313360000007</v>
      </c>
      <c r="I1526" s="53">
        <f>H1526+G1526</f>
        <v>552159.44696000009</v>
      </c>
    </row>
    <row r="1527" spans="2:9">
      <c r="B1527" s="73" t="s">
        <v>23</v>
      </c>
      <c r="C1527" s="53"/>
      <c r="D1527" s="73"/>
      <c r="E1527" s="55"/>
      <c r="F1527" s="55"/>
      <c r="G1527" s="55"/>
      <c r="H1527" s="56">
        <v>2</v>
      </c>
      <c r="I1527" s="57">
        <f>I1526*H1527</f>
        <v>1104318.8939200002</v>
      </c>
    </row>
    <row r="1528" spans="2:9">
      <c r="B1528" s="73" t="s">
        <v>24</v>
      </c>
      <c r="C1528" s="53"/>
      <c r="D1528" s="73"/>
      <c r="E1528" s="55"/>
      <c r="F1528" s="55"/>
      <c r="G1528" s="55"/>
      <c r="H1528" s="56"/>
      <c r="I1528" s="57">
        <f>I1527*15%</f>
        <v>165647.83408800003</v>
      </c>
    </row>
    <row r="1529" spans="2:9" ht="25.5">
      <c r="B1529" s="73" t="s">
        <v>25</v>
      </c>
      <c r="C1529" s="53"/>
      <c r="D1529" s="73"/>
      <c r="E1529" s="55"/>
      <c r="F1529" s="55"/>
      <c r="G1529" s="55"/>
      <c r="H1529" s="56"/>
      <c r="I1529" s="58">
        <f>I1527+I1528</f>
        <v>1269966.7280080002</v>
      </c>
    </row>
    <row r="1530" spans="2:9">
      <c r="B1530" s="59"/>
      <c r="C1530" s="60"/>
      <c r="D1530" s="59"/>
      <c r="E1530" s="61"/>
      <c r="F1530" s="61"/>
      <c r="G1530" s="61"/>
      <c r="H1530" s="62"/>
      <c r="I1530" s="60"/>
    </row>
    <row r="1531" spans="2:9">
      <c r="B1531" s="84" t="s">
        <v>5</v>
      </c>
      <c r="C1531" s="136" t="s">
        <v>6</v>
      </c>
      <c r="D1531" s="136"/>
      <c r="E1531" s="136"/>
      <c r="F1531" s="84" t="s">
        <v>7</v>
      </c>
      <c r="G1531" s="84" t="s">
        <v>8</v>
      </c>
      <c r="H1531" s="84" t="s">
        <v>9</v>
      </c>
      <c r="I1531" s="84" t="s">
        <v>10</v>
      </c>
    </row>
    <row r="1532" spans="2:9">
      <c r="B1532" s="65"/>
      <c r="C1532" s="119" t="s">
        <v>82</v>
      </c>
      <c r="D1532" s="120"/>
      <c r="E1532" s="121"/>
      <c r="F1532" s="73" t="s">
        <v>20</v>
      </c>
      <c r="G1532" s="156">
        <v>1</v>
      </c>
      <c r="H1532" s="73">
        <v>40000</v>
      </c>
      <c r="I1532" s="73">
        <f>G1532*H1532</f>
        <v>40000</v>
      </c>
    </row>
    <row r="1533" spans="2:9">
      <c r="B1533" s="65"/>
      <c r="C1533" s="119"/>
      <c r="D1533" s="120"/>
      <c r="E1533" s="121"/>
      <c r="F1533" s="73"/>
      <c r="G1533" s="156"/>
      <c r="H1533" s="73"/>
      <c r="I1533" s="73"/>
    </row>
    <row r="1534" spans="2:9">
      <c r="B1534" s="65"/>
      <c r="C1534" s="119"/>
      <c r="D1534" s="120"/>
      <c r="E1534" s="121"/>
      <c r="F1534" s="73"/>
      <c r="G1534" s="73"/>
      <c r="H1534" s="73"/>
      <c r="I1534" s="73"/>
    </row>
    <row r="1535" spans="2:9">
      <c r="B1535" s="70"/>
      <c r="C1535" s="119" t="s">
        <v>34</v>
      </c>
      <c r="D1535" s="120"/>
      <c r="E1535" s="121"/>
      <c r="F1535" s="73"/>
      <c r="G1535" s="73"/>
      <c r="H1535" s="73"/>
      <c r="I1535" s="73">
        <f>SUM(I1532:I1534)</f>
        <v>40000</v>
      </c>
    </row>
    <row r="1536" spans="2:9">
      <c r="B1536" s="119"/>
      <c r="C1536" s="120"/>
      <c r="D1536" s="120"/>
      <c r="E1536" s="120"/>
      <c r="F1536" s="120"/>
      <c r="G1536" s="120"/>
      <c r="H1536" s="120"/>
      <c r="I1536" s="121"/>
    </row>
    <row r="1537" spans="2:9" ht="25.5">
      <c r="B1537" s="72"/>
      <c r="C1537" s="122" t="s">
        <v>15</v>
      </c>
      <c r="D1537" s="123"/>
      <c r="E1537" s="124"/>
      <c r="F1537" s="84" t="s">
        <v>16</v>
      </c>
      <c r="G1537" s="84" t="s">
        <v>17</v>
      </c>
      <c r="H1537" s="84" t="s">
        <v>18</v>
      </c>
      <c r="I1537" s="84" t="s">
        <v>19</v>
      </c>
    </row>
    <row r="1538" spans="2:9">
      <c r="B1538" s="70"/>
      <c r="C1538" s="125" t="s">
        <v>21</v>
      </c>
      <c r="D1538" s="126"/>
      <c r="E1538" s="127"/>
      <c r="F1538" s="53">
        <v>450</v>
      </c>
      <c r="G1538" s="53">
        <v>30</v>
      </c>
      <c r="H1538" s="53">
        <f>F1538*G1538</f>
        <v>13500</v>
      </c>
      <c r="I1538" s="53">
        <f>G1542*F1538*G1538</f>
        <v>40500</v>
      </c>
    </row>
    <row r="1539" spans="2:9">
      <c r="B1539" s="70"/>
      <c r="C1539" s="119" t="s">
        <v>108</v>
      </c>
      <c r="D1539" s="120"/>
      <c r="E1539" s="121"/>
      <c r="F1539" s="53">
        <v>450</v>
      </c>
      <c r="G1539" s="53">
        <v>12</v>
      </c>
      <c r="H1539" s="53">
        <f>F1539*G1539</f>
        <v>5400</v>
      </c>
      <c r="I1539" s="53">
        <f>F1539*G1539*G1541</f>
        <v>2700</v>
      </c>
    </row>
    <row r="1540" spans="2:9">
      <c r="B1540" s="116" t="s">
        <v>34</v>
      </c>
      <c r="C1540" s="117"/>
      <c r="D1540" s="117"/>
      <c r="E1540" s="118"/>
      <c r="F1540" s="73"/>
      <c r="G1540" s="73"/>
      <c r="H1540" s="73"/>
      <c r="I1540" s="53">
        <f>SUM(I1538:I1539)</f>
        <v>43200</v>
      </c>
    </row>
    <row r="1541" spans="2:9">
      <c r="B1541" s="131" t="s">
        <v>11</v>
      </c>
      <c r="C1541" s="133" t="s">
        <v>12</v>
      </c>
      <c r="D1541" s="133"/>
      <c r="E1541" s="133"/>
      <c r="F1541" s="56" t="s">
        <v>13</v>
      </c>
      <c r="G1541" s="74">
        <v>0.5</v>
      </c>
      <c r="H1541" s="57">
        <v>18812.36</v>
      </c>
      <c r="I1541" s="53">
        <f>H1541*G1541</f>
        <v>9406.18</v>
      </c>
    </row>
    <row r="1542" spans="2:9">
      <c r="B1542" s="132"/>
      <c r="C1542" s="133" t="s">
        <v>14</v>
      </c>
      <c r="D1542" s="133"/>
      <c r="E1542" s="133"/>
      <c r="F1542" s="56" t="s">
        <v>13</v>
      </c>
      <c r="G1542" s="75">
        <v>3</v>
      </c>
      <c r="H1542" s="57">
        <v>18812.36</v>
      </c>
      <c r="I1542" s="53">
        <f>G1542*H1542</f>
        <v>56437.08</v>
      </c>
    </row>
    <row r="1543" spans="2:9">
      <c r="B1543" s="116" t="s">
        <v>34</v>
      </c>
      <c r="C1543" s="117"/>
      <c r="D1543" s="117"/>
      <c r="E1543" s="118"/>
      <c r="F1543" s="56"/>
      <c r="G1543" s="75"/>
      <c r="H1543" s="57"/>
      <c r="I1543" s="53">
        <f>SUM(I1541:I1542)</f>
        <v>65843.260000000009</v>
      </c>
    </row>
    <row r="1545" spans="2:9">
      <c r="B1545" s="134" t="s">
        <v>26</v>
      </c>
      <c r="C1545" s="134"/>
      <c r="D1545" s="135" t="s">
        <v>128</v>
      </c>
      <c r="E1545" s="135"/>
      <c r="F1545" s="135"/>
      <c r="G1545" s="135"/>
      <c r="H1545" s="135"/>
      <c r="I1545" s="135"/>
    </row>
    <row r="1546" spans="2:9" ht="51">
      <c r="B1546" s="51" t="s">
        <v>0</v>
      </c>
      <c r="C1546" s="51" t="s">
        <v>1</v>
      </c>
      <c r="D1546" s="51" t="s">
        <v>79</v>
      </c>
      <c r="E1546" s="51" t="s">
        <v>35</v>
      </c>
      <c r="F1546" s="51" t="s">
        <v>39</v>
      </c>
      <c r="G1546" s="51" t="s">
        <v>2</v>
      </c>
      <c r="H1546" s="51" t="s">
        <v>3</v>
      </c>
      <c r="I1546" s="51" t="s">
        <v>4</v>
      </c>
    </row>
    <row r="1547" spans="2:9">
      <c r="B1547" s="52">
        <v>1</v>
      </c>
      <c r="C1547" s="52">
        <v>2</v>
      </c>
      <c r="D1547" s="52">
        <v>3</v>
      </c>
      <c r="E1547" s="52">
        <v>4</v>
      </c>
      <c r="F1547" s="52">
        <v>5</v>
      </c>
      <c r="G1547" s="52">
        <v>6</v>
      </c>
      <c r="H1547" s="52">
        <v>7</v>
      </c>
      <c r="I1547" s="52">
        <v>8</v>
      </c>
    </row>
    <row r="1548" spans="2:9">
      <c r="B1548" s="53">
        <f>I1557+I1562</f>
        <v>2417450</v>
      </c>
      <c r="C1548" s="53">
        <f>I1565</f>
        <v>1335677.56</v>
      </c>
      <c r="D1548" s="53">
        <f>C1548*112%</f>
        <v>1495958.8672000002</v>
      </c>
      <c r="E1548" s="53">
        <f>C1548*169%</f>
        <v>2257295.0764000001</v>
      </c>
      <c r="F1548" s="53">
        <f>C1548*355%</f>
        <v>4741655.3379999995</v>
      </c>
      <c r="G1548" s="53">
        <f>B1548+D1548+E1548+F1548</f>
        <v>10912359.2816</v>
      </c>
      <c r="H1548" s="53">
        <f>G1548*10%</f>
        <v>1091235.9281600001</v>
      </c>
      <c r="I1548" s="53">
        <f>H1548+G1548</f>
        <v>12003595.209760001</v>
      </c>
    </row>
    <row r="1549" spans="2:9">
      <c r="B1549" s="73" t="s">
        <v>23</v>
      </c>
      <c r="C1549" s="53"/>
      <c r="D1549" s="73"/>
      <c r="E1549" s="55"/>
      <c r="F1549" s="55"/>
      <c r="G1549" s="55"/>
      <c r="H1549" s="56">
        <v>1</v>
      </c>
      <c r="I1549" s="57">
        <f>I1548</f>
        <v>12003595.209760001</v>
      </c>
    </row>
    <row r="1550" spans="2:9">
      <c r="B1550" s="73" t="s">
        <v>24</v>
      </c>
      <c r="C1550" s="53"/>
      <c r="D1550" s="73"/>
      <c r="E1550" s="55"/>
      <c r="F1550" s="55"/>
      <c r="G1550" s="55"/>
      <c r="H1550" s="56"/>
      <c r="I1550" s="57">
        <f>I1549*15%</f>
        <v>1800539.281464</v>
      </c>
    </row>
    <row r="1551" spans="2:9" ht="25.5">
      <c r="B1551" s="73" t="s">
        <v>25</v>
      </c>
      <c r="C1551" s="53"/>
      <c r="D1551" s="73"/>
      <c r="E1551" s="55"/>
      <c r="F1551" s="55"/>
      <c r="G1551" s="55"/>
      <c r="H1551" s="56"/>
      <c r="I1551" s="58">
        <f>I1549+I1550</f>
        <v>13804134.491224</v>
      </c>
    </row>
    <row r="1552" spans="2:9">
      <c r="B1552" s="59"/>
      <c r="C1552" s="60"/>
      <c r="D1552" s="59"/>
      <c r="E1552" s="61"/>
      <c r="F1552" s="61"/>
      <c r="G1552" s="61"/>
      <c r="H1552" s="62"/>
      <c r="I1552" s="60"/>
    </row>
    <row r="1553" spans="2:9">
      <c r="B1553" s="84" t="s">
        <v>5</v>
      </c>
      <c r="C1553" s="136" t="s">
        <v>6</v>
      </c>
      <c r="D1553" s="136"/>
      <c r="E1553" s="136"/>
      <c r="F1553" s="84" t="s">
        <v>7</v>
      </c>
      <c r="G1553" s="84" t="s">
        <v>8</v>
      </c>
      <c r="H1553" s="84" t="s">
        <v>9</v>
      </c>
      <c r="I1553" s="84" t="s">
        <v>10</v>
      </c>
    </row>
    <row r="1554" spans="2:9">
      <c r="B1554" s="65"/>
      <c r="C1554" s="119" t="s">
        <v>37</v>
      </c>
      <c r="D1554" s="120"/>
      <c r="E1554" s="121"/>
      <c r="F1554" s="73" t="s">
        <v>20</v>
      </c>
      <c r="G1554" s="156">
        <v>12</v>
      </c>
      <c r="H1554" s="73">
        <v>17000</v>
      </c>
      <c r="I1554" s="73">
        <f>G1554*H1554</f>
        <v>204000</v>
      </c>
    </row>
    <row r="1555" spans="2:9">
      <c r="B1555" s="65"/>
      <c r="C1555" s="119" t="s">
        <v>75</v>
      </c>
      <c r="D1555" s="120"/>
      <c r="E1555" s="121"/>
      <c r="F1555" s="73" t="s">
        <v>43</v>
      </c>
      <c r="G1555" s="156">
        <v>2</v>
      </c>
      <c r="H1555" s="73">
        <v>10000</v>
      </c>
      <c r="I1555" s="73">
        <f>G1555*H1555</f>
        <v>20000</v>
      </c>
    </row>
    <row r="1556" spans="2:9">
      <c r="B1556" s="65"/>
      <c r="C1556" s="119" t="s">
        <v>111</v>
      </c>
      <c r="D1556" s="120"/>
      <c r="E1556" s="121"/>
      <c r="F1556" s="73" t="s">
        <v>110</v>
      </c>
      <c r="G1556" s="73">
        <v>2</v>
      </c>
      <c r="H1556" s="73">
        <v>12000</v>
      </c>
      <c r="I1556" s="73">
        <f>G1556*H1556</f>
        <v>24000</v>
      </c>
    </row>
    <row r="1557" spans="2:9">
      <c r="B1557" s="70"/>
      <c r="C1557" s="119" t="s">
        <v>34</v>
      </c>
      <c r="D1557" s="120"/>
      <c r="E1557" s="121"/>
      <c r="F1557" s="73"/>
      <c r="G1557" s="73"/>
      <c r="H1557" s="73"/>
      <c r="I1557" s="73">
        <f>SUM(I1554:I1556)</f>
        <v>248000</v>
      </c>
    </row>
    <row r="1558" spans="2:9">
      <c r="B1558" s="119"/>
      <c r="C1558" s="120"/>
      <c r="D1558" s="120"/>
      <c r="E1558" s="120"/>
      <c r="F1558" s="120"/>
      <c r="G1558" s="120"/>
      <c r="H1558" s="120"/>
      <c r="I1558" s="121"/>
    </row>
    <row r="1559" spans="2:9" ht="25.5">
      <c r="B1559" s="72"/>
      <c r="C1559" s="122" t="s">
        <v>15</v>
      </c>
      <c r="D1559" s="123"/>
      <c r="E1559" s="124"/>
      <c r="F1559" s="84" t="s">
        <v>16</v>
      </c>
      <c r="G1559" s="84" t="s">
        <v>17</v>
      </c>
      <c r="H1559" s="84" t="s">
        <v>18</v>
      </c>
      <c r="I1559" s="84" t="s">
        <v>19</v>
      </c>
    </row>
    <row r="1560" spans="2:9">
      <c r="B1560" s="70"/>
      <c r="C1560" s="125" t="s">
        <v>21</v>
      </c>
      <c r="D1560" s="126"/>
      <c r="E1560" s="127"/>
      <c r="F1560" s="53">
        <v>450</v>
      </c>
      <c r="G1560" s="53">
        <v>75</v>
      </c>
      <c r="H1560" s="53">
        <f>F1560*G1560</f>
        <v>33750</v>
      </c>
      <c r="I1560" s="53">
        <f>G1564*G1560*F1560</f>
        <v>2126250</v>
      </c>
    </row>
    <row r="1561" spans="2:9">
      <c r="B1561" s="70"/>
      <c r="C1561" s="119" t="s">
        <v>108</v>
      </c>
      <c r="D1561" s="120"/>
      <c r="E1561" s="121"/>
      <c r="F1561" s="53">
        <v>450</v>
      </c>
      <c r="G1561" s="53">
        <v>12</v>
      </c>
      <c r="H1561" s="53"/>
      <c r="I1561" s="53">
        <f>F1561*G1561*G1563</f>
        <v>43200</v>
      </c>
    </row>
    <row r="1562" spans="2:9">
      <c r="B1562" s="116" t="s">
        <v>34</v>
      </c>
      <c r="C1562" s="117"/>
      <c r="D1562" s="117"/>
      <c r="E1562" s="118"/>
      <c r="F1562" s="73"/>
      <c r="G1562" s="73"/>
      <c r="H1562" s="73"/>
      <c r="I1562" s="53">
        <f>SUM(I1560:I1561)</f>
        <v>2169450</v>
      </c>
    </row>
    <row r="1563" spans="2:9">
      <c r="B1563" s="131" t="s">
        <v>11</v>
      </c>
      <c r="C1563" s="133" t="s">
        <v>12</v>
      </c>
      <c r="D1563" s="133"/>
      <c r="E1563" s="133"/>
      <c r="F1563" s="56" t="s">
        <v>13</v>
      </c>
      <c r="G1563" s="74">
        <v>8</v>
      </c>
      <c r="H1563" s="57">
        <v>18812.36</v>
      </c>
      <c r="I1563" s="53">
        <f>H1563*G1563</f>
        <v>150498.88</v>
      </c>
    </row>
    <row r="1564" spans="2:9">
      <c r="B1564" s="132"/>
      <c r="C1564" s="133" t="s">
        <v>14</v>
      </c>
      <c r="D1564" s="133"/>
      <c r="E1564" s="133"/>
      <c r="F1564" s="56" t="s">
        <v>13</v>
      </c>
      <c r="G1564" s="75">
        <v>63</v>
      </c>
      <c r="H1564" s="57">
        <v>18812.36</v>
      </c>
      <c r="I1564" s="53">
        <f>G1564*H1564</f>
        <v>1185178.68</v>
      </c>
    </row>
    <row r="1565" spans="2:9">
      <c r="B1565" s="116" t="s">
        <v>34</v>
      </c>
      <c r="C1565" s="117"/>
      <c r="D1565" s="117"/>
      <c r="E1565" s="118"/>
      <c r="F1565" s="56"/>
      <c r="G1565" s="75"/>
      <c r="H1565" s="57"/>
      <c r="I1565" s="53">
        <f>SUM(I1563:I1564)</f>
        <v>1335677.56</v>
      </c>
    </row>
    <row r="1567" spans="2:9">
      <c r="B1567" s="134" t="s">
        <v>26</v>
      </c>
      <c r="C1567" s="134"/>
      <c r="D1567" s="135" t="s">
        <v>129</v>
      </c>
      <c r="E1567" s="135"/>
      <c r="F1567" s="135"/>
      <c r="G1567" s="135"/>
      <c r="H1567" s="135"/>
      <c r="I1567" s="135"/>
    </row>
    <row r="1568" spans="2:9" ht="51">
      <c r="B1568" s="51" t="s">
        <v>0</v>
      </c>
      <c r="C1568" s="51" t="s">
        <v>1</v>
      </c>
      <c r="D1568" s="51" t="s">
        <v>79</v>
      </c>
      <c r="E1568" s="51" t="s">
        <v>35</v>
      </c>
      <c r="F1568" s="51" t="s">
        <v>39</v>
      </c>
      <c r="G1568" s="51" t="s">
        <v>2</v>
      </c>
      <c r="H1568" s="51" t="s">
        <v>3</v>
      </c>
      <c r="I1568" s="51" t="s">
        <v>4</v>
      </c>
    </row>
    <row r="1569" spans="2:9">
      <c r="B1569" s="52">
        <v>1</v>
      </c>
      <c r="C1569" s="52">
        <v>2</v>
      </c>
      <c r="D1569" s="52">
        <v>3</v>
      </c>
      <c r="E1569" s="52">
        <v>4</v>
      </c>
      <c r="F1569" s="52">
        <v>5</v>
      </c>
      <c r="G1569" s="52">
        <v>6</v>
      </c>
      <c r="H1569" s="52">
        <v>7</v>
      </c>
      <c r="I1569" s="52">
        <v>8</v>
      </c>
    </row>
    <row r="1570" spans="2:9">
      <c r="B1570" s="53">
        <f>I1584+I1579</f>
        <v>105400</v>
      </c>
      <c r="C1570" s="53">
        <f>I1587</f>
        <v>94061.8</v>
      </c>
      <c r="D1570" s="53">
        <f>C1570*112%</f>
        <v>105349.21600000001</v>
      </c>
      <c r="E1570" s="53">
        <f>C1570*169%</f>
        <v>158964.44200000001</v>
      </c>
      <c r="F1570" s="53">
        <f>C1570*355%</f>
        <v>333919.39</v>
      </c>
      <c r="G1570" s="53">
        <f>B1570+D1570+E1570+F1570</f>
        <v>703633.04800000007</v>
      </c>
      <c r="H1570" s="53">
        <f>G1570*10%</f>
        <v>70363.304800000013</v>
      </c>
      <c r="I1570" s="53">
        <f>H1570+G1570</f>
        <v>773996.35280000011</v>
      </c>
    </row>
    <row r="1571" spans="2:9">
      <c r="B1571" s="73" t="s">
        <v>23</v>
      </c>
      <c r="C1571" s="53"/>
      <c r="D1571" s="73"/>
      <c r="E1571" s="55"/>
      <c r="F1571" s="55"/>
      <c r="G1571" s="55"/>
      <c r="H1571" s="56">
        <v>1</v>
      </c>
      <c r="I1571" s="57">
        <f>I1570</f>
        <v>773996.35280000011</v>
      </c>
    </row>
    <row r="1572" spans="2:9">
      <c r="B1572" s="73" t="s">
        <v>24</v>
      </c>
      <c r="C1572" s="53"/>
      <c r="D1572" s="73"/>
      <c r="E1572" s="55"/>
      <c r="F1572" s="55"/>
      <c r="G1572" s="55"/>
      <c r="H1572" s="56"/>
      <c r="I1572" s="57">
        <f>I1571*15%</f>
        <v>116099.45292000001</v>
      </c>
    </row>
    <row r="1573" spans="2:9" ht="25.5">
      <c r="B1573" s="73" t="s">
        <v>25</v>
      </c>
      <c r="C1573" s="53"/>
      <c r="D1573" s="73"/>
      <c r="E1573" s="55"/>
      <c r="F1573" s="55"/>
      <c r="G1573" s="55"/>
      <c r="H1573" s="56"/>
      <c r="I1573" s="58">
        <f>I1571+I1572</f>
        <v>890095.80572000006</v>
      </c>
    </row>
    <row r="1574" spans="2:9">
      <c r="B1574" s="59"/>
      <c r="C1574" s="60"/>
      <c r="D1574" s="59"/>
      <c r="E1574" s="61"/>
      <c r="F1574" s="61"/>
      <c r="G1574" s="61"/>
      <c r="H1574" s="62"/>
      <c r="I1574" s="60"/>
    </row>
    <row r="1575" spans="2:9">
      <c r="B1575" s="84" t="s">
        <v>5</v>
      </c>
      <c r="C1575" s="136" t="s">
        <v>6</v>
      </c>
      <c r="D1575" s="136"/>
      <c r="E1575" s="136"/>
      <c r="F1575" s="84" t="s">
        <v>7</v>
      </c>
      <c r="G1575" s="84" t="s">
        <v>8</v>
      </c>
      <c r="H1575" s="84" t="s">
        <v>9</v>
      </c>
      <c r="I1575" s="84" t="s">
        <v>10</v>
      </c>
    </row>
    <row r="1576" spans="2:9">
      <c r="B1576" s="65"/>
      <c r="C1576" s="119" t="s">
        <v>37</v>
      </c>
      <c r="D1576" s="120"/>
      <c r="E1576" s="121"/>
      <c r="F1576" s="73" t="s">
        <v>20</v>
      </c>
      <c r="G1576" s="156">
        <v>2</v>
      </c>
      <c r="H1576" s="73">
        <v>17000</v>
      </c>
      <c r="I1576" s="73">
        <f>G1576*H1576</f>
        <v>34000</v>
      </c>
    </row>
    <row r="1577" spans="2:9">
      <c r="B1577" s="65"/>
      <c r="C1577" s="119"/>
      <c r="D1577" s="120"/>
      <c r="E1577" s="121"/>
      <c r="F1577" s="73"/>
      <c r="G1577" s="156"/>
      <c r="H1577" s="73"/>
      <c r="I1577" s="73"/>
    </row>
    <row r="1578" spans="2:9">
      <c r="B1578" s="65"/>
      <c r="C1578" s="119" t="s">
        <v>94</v>
      </c>
      <c r="D1578" s="120"/>
      <c r="E1578" s="121"/>
      <c r="F1578" s="73" t="s">
        <v>93</v>
      </c>
      <c r="G1578" s="73">
        <v>0.3</v>
      </c>
      <c r="H1578" s="73">
        <v>40000</v>
      </c>
      <c r="I1578" s="73">
        <f>G1578*H1578</f>
        <v>12000</v>
      </c>
    </row>
    <row r="1579" spans="2:9">
      <c r="B1579" s="70"/>
      <c r="C1579" s="119" t="s">
        <v>34</v>
      </c>
      <c r="D1579" s="120"/>
      <c r="E1579" s="121"/>
      <c r="F1579" s="73"/>
      <c r="G1579" s="73"/>
      <c r="H1579" s="73"/>
      <c r="I1579" s="73">
        <f>SUM(I1576:I1578)</f>
        <v>46000</v>
      </c>
    </row>
    <row r="1580" spans="2:9">
      <c r="B1580" s="119"/>
      <c r="C1580" s="120"/>
      <c r="D1580" s="120"/>
      <c r="E1580" s="120"/>
      <c r="F1580" s="120"/>
      <c r="G1580" s="120"/>
      <c r="H1580" s="120"/>
      <c r="I1580" s="121"/>
    </row>
    <row r="1581" spans="2:9" ht="25.5">
      <c r="B1581" s="72"/>
      <c r="C1581" s="122" t="s">
        <v>15</v>
      </c>
      <c r="D1581" s="123"/>
      <c r="E1581" s="124"/>
      <c r="F1581" s="84" t="s">
        <v>16</v>
      </c>
      <c r="G1581" s="84" t="s">
        <v>17</v>
      </c>
      <c r="H1581" s="84" t="s">
        <v>18</v>
      </c>
      <c r="I1581" s="84" t="s">
        <v>19</v>
      </c>
    </row>
    <row r="1582" spans="2:9">
      <c r="B1582" s="70"/>
      <c r="C1582" s="125" t="s">
        <v>21</v>
      </c>
      <c r="D1582" s="126"/>
      <c r="E1582" s="127"/>
      <c r="F1582" s="53">
        <v>450</v>
      </c>
      <c r="G1582" s="53">
        <v>30</v>
      </c>
      <c r="H1582" s="53">
        <f>F1582*G1582</f>
        <v>13500</v>
      </c>
      <c r="I1582" s="53">
        <f>F1582*G1586*G1582</f>
        <v>54000</v>
      </c>
    </row>
    <row r="1583" spans="2:9">
      <c r="B1583" s="70"/>
      <c r="C1583" s="119" t="s">
        <v>108</v>
      </c>
      <c r="D1583" s="120"/>
      <c r="E1583" s="121"/>
      <c r="F1583" s="53">
        <v>450</v>
      </c>
      <c r="G1583" s="53">
        <v>12</v>
      </c>
      <c r="H1583" s="53">
        <f>F1583*G1583</f>
        <v>5400</v>
      </c>
      <c r="I1583" s="73">
        <f>F1583*G1583*G1585</f>
        <v>5400</v>
      </c>
    </row>
    <row r="1584" spans="2:9">
      <c r="B1584" s="116" t="s">
        <v>34</v>
      </c>
      <c r="C1584" s="117"/>
      <c r="D1584" s="117"/>
      <c r="E1584" s="118"/>
      <c r="F1584" s="73"/>
      <c r="G1584" s="73"/>
      <c r="H1584" s="73"/>
      <c r="I1584" s="53">
        <f>SUM(I1582:I1583)</f>
        <v>59400</v>
      </c>
    </row>
    <row r="1585" spans="2:9">
      <c r="B1585" s="131" t="s">
        <v>11</v>
      </c>
      <c r="C1585" s="133" t="s">
        <v>12</v>
      </c>
      <c r="D1585" s="133"/>
      <c r="E1585" s="133"/>
      <c r="F1585" s="56" t="s">
        <v>13</v>
      </c>
      <c r="G1585" s="74">
        <v>1</v>
      </c>
      <c r="H1585" s="57">
        <v>18812.36</v>
      </c>
      <c r="I1585" s="53">
        <f>H1585*G1585</f>
        <v>18812.36</v>
      </c>
    </row>
    <row r="1586" spans="2:9">
      <c r="B1586" s="132"/>
      <c r="C1586" s="133" t="s">
        <v>14</v>
      </c>
      <c r="D1586" s="133"/>
      <c r="E1586" s="133"/>
      <c r="F1586" s="56" t="s">
        <v>13</v>
      </c>
      <c r="G1586" s="75">
        <v>4</v>
      </c>
      <c r="H1586" s="57">
        <v>18812.36</v>
      </c>
      <c r="I1586" s="53">
        <f>G1586*H1586</f>
        <v>75249.440000000002</v>
      </c>
    </row>
    <row r="1587" spans="2:9">
      <c r="B1587" s="116" t="s">
        <v>34</v>
      </c>
      <c r="C1587" s="117"/>
      <c r="D1587" s="117"/>
      <c r="E1587" s="118"/>
      <c r="F1587" s="56"/>
      <c r="G1587" s="75"/>
      <c r="H1587" s="57"/>
      <c r="I1587" s="53">
        <f>SUM(I1585:I1586)</f>
        <v>94061.8</v>
      </c>
    </row>
    <row r="1589" spans="2:9">
      <c r="B1589" s="134" t="s">
        <v>26</v>
      </c>
      <c r="C1589" s="134"/>
      <c r="D1589" s="135" t="s">
        <v>130</v>
      </c>
      <c r="E1589" s="135"/>
      <c r="F1589" s="135"/>
      <c r="G1589" s="135"/>
      <c r="H1589" s="135"/>
      <c r="I1589" s="135"/>
    </row>
    <row r="1590" spans="2:9" ht="51">
      <c r="B1590" s="51" t="s">
        <v>0</v>
      </c>
      <c r="C1590" s="51" t="s">
        <v>1</v>
      </c>
      <c r="D1590" s="51" t="s">
        <v>79</v>
      </c>
      <c r="E1590" s="51" t="s">
        <v>35</v>
      </c>
      <c r="F1590" s="51" t="s">
        <v>39</v>
      </c>
      <c r="G1590" s="51" t="s">
        <v>2</v>
      </c>
      <c r="H1590" s="51" t="s">
        <v>3</v>
      </c>
      <c r="I1590" s="51" t="s">
        <v>4</v>
      </c>
    </row>
    <row r="1591" spans="2:9">
      <c r="B1591" s="52">
        <v>1</v>
      </c>
      <c r="C1591" s="52">
        <v>2</v>
      </c>
      <c r="D1591" s="52">
        <v>3</v>
      </c>
      <c r="E1591" s="52">
        <v>4</v>
      </c>
      <c r="F1591" s="52">
        <v>5</v>
      </c>
      <c r="G1591" s="52">
        <v>6</v>
      </c>
      <c r="H1591" s="52">
        <v>7</v>
      </c>
      <c r="I1591" s="52">
        <v>8</v>
      </c>
    </row>
    <row r="1592" spans="2:9">
      <c r="B1592" s="53">
        <f>I1601+I1606</f>
        <v>85900</v>
      </c>
      <c r="C1592" s="53">
        <f>I1609</f>
        <v>75249.440000000002</v>
      </c>
      <c r="D1592" s="53">
        <f>C1592*112%</f>
        <v>84279.372800000012</v>
      </c>
      <c r="E1592" s="53">
        <f>C1592*169%</f>
        <v>127171.5536</v>
      </c>
      <c r="F1592" s="53">
        <f>C1592*355%</f>
        <v>267135.51199999999</v>
      </c>
      <c r="G1592" s="53">
        <f>B1592+D1592+E1592+F1592</f>
        <v>564486.43839999998</v>
      </c>
      <c r="H1592" s="53">
        <f>G1592*10%</f>
        <v>56448.643840000004</v>
      </c>
      <c r="I1592" s="53">
        <f>H1592+G1592</f>
        <v>620935.08224000002</v>
      </c>
    </row>
    <row r="1593" spans="2:9">
      <c r="B1593" s="73" t="s">
        <v>23</v>
      </c>
      <c r="C1593" s="53"/>
      <c r="D1593" s="73"/>
      <c r="E1593" s="55"/>
      <c r="F1593" s="55"/>
      <c r="G1593" s="55"/>
      <c r="H1593" s="56">
        <v>1</v>
      </c>
      <c r="I1593" s="57">
        <f>I1592</f>
        <v>620935.08224000002</v>
      </c>
    </row>
    <row r="1594" spans="2:9">
      <c r="B1594" s="73" t="s">
        <v>24</v>
      </c>
      <c r="C1594" s="53"/>
      <c r="D1594" s="73"/>
      <c r="E1594" s="55"/>
      <c r="F1594" s="55"/>
      <c r="G1594" s="55"/>
      <c r="H1594" s="56"/>
      <c r="I1594" s="57">
        <f>I1593*15%</f>
        <v>93140.262336</v>
      </c>
    </row>
    <row r="1595" spans="2:9" ht="25.5">
      <c r="B1595" s="73" t="s">
        <v>25</v>
      </c>
      <c r="C1595" s="53"/>
      <c r="D1595" s="73"/>
      <c r="E1595" s="55"/>
      <c r="F1595" s="55"/>
      <c r="G1595" s="55"/>
      <c r="H1595" s="56"/>
      <c r="I1595" s="58">
        <f>I1593+I1594</f>
        <v>714075.344576</v>
      </c>
    </row>
    <row r="1596" spans="2:9">
      <c r="B1596" s="59"/>
      <c r="C1596" s="60"/>
      <c r="D1596" s="59"/>
      <c r="E1596" s="61"/>
      <c r="F1596" s="61"/>
      <c r="G1596" s="61"/>
      <c r="H1596" s="62"/>
      <c r="I1596" s="60"/>
    </row>
    <row r="1597" spans="2:9">
      <c r="B1597" s="84" t="s">
        <v>5</v>
      </c>
      <c r="C1597" s="136" t="s">
        <v>6</v>
      </c>
      <c r="D1597" s="136"/>
      <c r="E1597" s="136"/>
      <c r="F1597" s="84" t="s">
        <v>7</v>
      </c>
      <c r="G1597" s="84" t="s">
        <v>8</v>
      </c>
      <c r="H1597" s="84" t="s">
        <v>9</v>
      </c>
      <c r="I1597" s="84" t="s">
        <v>10</v>
      </c>
    </row>
    <row r="1598" spans="2:9">
      <c r="B1598" s="65"/>
      <c r="C1598" s="119" t="s">
        <v>82</v>
      </c>
      <c r="D1598" s="120"/>
      <c r="E1598" s="121"/>
      <c r="F1598" s="73" t="s">
        <v>20</v>
      </c>
      <c r="G1598" s="156">
        <v>1</v>
      </c>
      <c r="H1598" s="73">
        <v>40000</v>
      </c>
      <c r="I1598" s="73">
        <f>G1598*H1598</f>
        <v>40000</v>
      </c>
    </row>
    <row r="1599" spans="2:9">
      <c r="B1599" s="65"/>
      <c r="C1599" s="119"/>
      <c r="D1599" s="120"/>
      <c r="E1599" s="121"/>
      <c r="F1599" s="73"/>
      <c r="G1599" s="156"/>
      <c r="H1599" s="73"/>
      <c r="I1599" s="73"/>
    </row>
    <row r="1600" spans="2:9">
      <c r="B1600" s="65"/>
      <c r="C1600" s="119"/>
      <c r="D1600" s="120"/>
      <c r="E1600" s="121"/>
      <c r="F1600" s="73"/>
      <c r="G1600" s="73"/>
      <c r="H1600" s="73"/>
      <c r="I1600" s="73">
        <f>G1600*H1600</f>
        <v>0</v>
      </c>
    </row>
    <row r="1601" spans="2:9">
      <c r="B1601" s="70"/>
      <c r="C1601" s="119" t="s">
        <v>34</v>
      </c>
      <c r="D1601" s="120"/>
      <c r="E1601" s="121"/>
      <c r="F1601" s="73"/>
      <c r="G1601" s="73"/>
      <c r="H1601" s="73"/>
      <c r="I1601" s="73">
        <f>SUM(I1598:I1600)</f>
        <v>40000</v>
      </c>
    </row>
    <row r="1602" spans="2:9">
      <c r="B1602" s="119"/>
      <c r="C1602" s="120"/>
      <c r="D1602" s="120"/>
      <c r="E1602" s="120"/>
      <c r="F1602" s="120"/>
      <c r="G1602" s="120"/>
      <c r="H1602" s="120"/>
      <c r="I1602" s="121"/>
    </row>
    <row r="1603" spans="2:9" ht="25.5">
      <c r="B1603" s="72"/>
      <c r="C1603" s="122" t="s">
        <v>15</v>
      </c>
      <c r="D1603" s="123"/>
      <c r="E1603" s="124"/>
      <c r="F1603" s="84" t="s">
        <v>16</v>
      </c>
      <c r="G1603" s="84" t="s">
        <v>17</v>
      </c>
      <c r="H1603" s="84" t="s">
        <v>18</v>
      </c>
      <c r="I1603" s="84" t="s">
        <v>19</v>
      </c>
    </row>
    <row r="1604" spans="2:9">
      <c r="B1604" s="70"/>
      <c r="C1604" s="125" t="s">
        <v>21</v>
      </c>
      <c r="D1604" s="126"/>
      <c r="E1604" s="127"/>
      <c r="F1604" s="53">
        <v>450</v>
      </c>
      <c r="G1604" s="53">
        <v>30</v>
      </c>
      <c r="H1604" s="53">
        <f>F1604*G1604</f>
        <v>13500</v>
      </c>
      <c r="I1604" s="53">
        <f>F1604*G1608*G1604</f>
        <v>40500</v>
      </c>
    </row>
    <row r="1605" spans="2:9">
      <c r="B1605" s="70"/>
      <c r="C1605" s="119" t="s">
        <v>108</v>
      </c>
      <c r="D1605" s="120"/>
      <c r="E1605" s="121"/>
      <c r="F1605" s="53">
        <v>450</v>
      </c>
      <c r="G1605" s="53">
        <v>12</v>
      </c>
      <c r="H1605" s="53">
        <f>F1605*G1605</f>
        <v>5400</v>
      </c>
      <c r="I1605" s="53">
        <f>F1605*G1605*G1607</f>
        <v>5400</v>
      </c>
    </row>
    <row r="1606" spans="2:9">
      <c r="B1606" s="116" t="s">
        <v>34</v>
      </c>
      <c r="C1606" s="117"/>
      <c r="D1606" s="117"/>
      <c r="E1606" s="118"/>
      <c r="F1606" s="73"/>
      <c r="G1606" s="73"/>
      <c r="H1606" s="73"/>
      <c r="I1606" s="53">
        <f>SUM(I1604:I1605)</f>
        <v>45900</v>
      </c>
    </row>
    <row r="1607" spans="2:9">
      <c r="B1607" s="131" t="s">
        <v>11</v>
      </c>
      <c r="C1607" s="133" t="s">
        <v>12</v>
      </c>
      <c r="D1607" s="133"/>
      <c r="E1607" s="133"/>
      <c r="F1607" s="56" t="s">
        <v>13</v>
      </c>
      <c r="G1607" s="74">
        <v>1</v>
      </c>
      <c r="H1607" s="57">
        <v>18812.36</v>
      </c>
      <c r="I1607" s="53">
        <f>H1607*G1607</f>
        <v>18812.36</v>
      </c>
    </row>
    <row r="1608" spans="2:9">
      <c r="B1608" s="132"/>
      <c r="C1608" s="133" t="s">
        <v>14</v>
      </c>
      <c r="D1608" s="133"/>
      <c r="E1608" s="133"/>
      <c r="F1608" s="56" t="s">
        <v>13</v>
      </c>
      <c r="G1608" s="75">
        <v>3</v>
      </c>
      <c r="H1608" s="57">
        <v>18812.36</v>
      </c>
      <c r="I1608" s="53">
        <f>G1608*H1608</f>
        <v>56437.08</v>
      </c>
    </row>
    <row r="1609" spans="2:9">
      <c r="B1609" s="116" t="s">
        <v>34</v>
      </c>
      <c r="C1609" s="117"/>
      <c r="D1609" s="117"/>
      <c r="E1609" s="118"/>
      <c r="F1609" s="56"/>
      <c r="G1609" s="75"/>
      <c r="H1609" s="57"/>
      <c r="I1609" s="53">
        <f>SUM(I1607:I1608)</f>
        <v>75249.440000000002</v>
      </c>
    </row>
    <row r="1611" spans="2:9">
      <c r="B1611" s="134" t="s">
        <v>26</v>
      </c>
      <c r="C1611" s="134"/>
      <c r="D1611" s="135" t="s">
        <v>131</v>
      </c>
      <c r="E1611" s="135"/>
      <c r="F1611" s="135"/>
      <c r="G1611" s="135"/>
      <c r="H1611" s="135"/>
      <c r="I1611" s="135"/>
    </row>
    <row r="1612" spans="2:9" ht="51">
      <c r="B1612" s="51" t="s">
        <v>0</v>
      </c>
      <c r="C1612" s="51" t="s">
        <v>1</v>
      </c>
      <c r="D1612" s="51" t="s">
        <v>79</v>
      </c>
      <c r="E1612" s="51" t="s">
        <v>35</v>
      </c>
      <c r="F1612" s="51" t="s">
        <v>39</v>
      </c>
      <c r="G1612" s="51" t="s">
        <v>2</v>
      </c>
      <c r="H1612" s="51" t="s">
        <v>3</v>
      </c>
      <c r="I1612" s="51" t="s">
        <v>4</v>
      </c>
    </row>
    <row r="1613" spans="2:9">
      <c r="B1613" s="52">
        <v>1</v>
      </c>
      <c r="C1613" s="52">
        <v>2</v>
      </c>
      <c r="D1613" s="52">
        <v>3</v>
      </c>
      <c r="E1613" s="52">
        <v>4</v>
      </c>
      <c r="F1613" s="52">
        <v>5</v>
      </c>
      <c r="G1613" s="52">
        <v>6</v>
      </c>
      <c r="H1613" s="52">
        <v>7</v>
      </c>
      <c r="I1613" s="52">
        <v>8</v>
      </c>
    </row>
    <row r="1614" spans="2:9">
      <c r="B1614" s="53">
        <f>I1623+I1628</f>
        <v>178200</v>
      </c>
      <c r="C1614" s="53">
        <f>I1631</f>
        <v>206935.96000000002</v>
      </c>
      <c r="D1614" s="53">
        <f>C1614*112%</f>
        <v>231768.27520000003</v>
      </c>
      <c r="E1614" s="53">
        <f>C1614*169%</f>
        <v>349721.77240000002</v>
      </c>
      <c r="F1614" s="53">
        <f>C1614*355%</f>
        <v>734622.65800000005</v>
      </c>
      <c r="G1614" s="53">
        <f>B1614+D1614+E1614+F1614</f>
        <v>1494312.7056</v>
      </c>
      <c r="H1614" s="53">
        <f>G1614*10%</f>
        <v>149431.27056</v>
      </c>
      <c r="I1614" s="53">
        <f>H1614+G1614</f>
        <v>1643743.9761600001</v>
      </c>
    </row>
    <row r="1615" spans="2:9">
      <c r="B1615" s="73" t="s">
        <v>23</v>
      </c>
      <c r="C1615" s="53"/>
      <c r="D1615" s="73"/>
      <c r="E1615" s="55"/>
      <c r="F1615" s="55"/>
      <c r="G1615" s="55"/>
      <c r="H1615" s="56">
        <v>1</v>
      </c>
      <c r="I1615" s="57">
        <f>I1614</f>
        <v>1643743.9761600001</v>
      </c>
    </row>
    <row r="1616" spans="2:9">
      <c r="B1616" s="73" t="s">
        <v>24</v>
      </c>
      <c r="C1616" s="53"/>
      <c r="D1616" s="73"/>
      <c r="E1616" s="55"/>
      <c r="F1616" s="55"/>
      <c r="G1616" s="55"/>
      <c r="H1616" s="56"/>
      <c r="I1616" s="57">
        <f>I1615*15%</f>
        <v>246561.59642399999</v>
      </c>
    </row>
    <row r="1617" spans="2:9" ht="25.5">
      <c r="B1617" s="73" t="s">
        <v>25</v>
      </c>
      <c r="C1617" s="53"/>
      <c r="D1617" s="73"/>
      <c r="E1617" s="55"/>
      <c r="F1617" s="55"/>
      <c r="G1617" s="55"/>
      <c r="H1617" s="56"/>
      <c r="I1617" s="58">
        <f>I1615+I1616</f>
        <v>1890305.572584</v>
      </c>
    </row>
    <row r="1618" spans="2:9">
      <c r="B1618" s="59"/>
      <c r="C1618" s="60"/>
      <c r="D1618" s="59"/>
      <c r="E1618" s="61"/>
      <c r="F1618" s="61"/>
      <c r="G1618" s="61"/>
      <c r="H1618" s="62"/>
      <c r="I1618" s="60"/>
    </row>
    <row r="1619" spans="2:9">
      <c r="B1619" s="84" t="s">
        <v>5</v>
      </c>
      <c r="C1619" s="136" t="s">
        <v>6</v>
      </c>
      <c r="D1619" s="136"/>
      <c r="E1619" s="136"/>
      <c r="F1619" s="84" t="s">
        <v>7</v>
      </c>
      <c r="G1619" s="84" t="s">
        <v>8</v>
      </c>
      <c r="H1619" s="84" t="s">
        <v>9</v>
      </c>
      <c r="I1619" s="84" t="s">
        <v>10</v>
      </c>
    </row>
    <row r="1620" spans="2:9">
      <c r="B1620" s="65"/>
      <c r="C1620" s="119" t="s">
        <v>37</v>
      </c>
      <c r="D1620" s="120"/>
      <c r="E1620" s="121"/>
      <c r="F1620" s="73" t="s">
        <v>20</v>
      </c>
      <c r="G1620" s="156">
        <v>2</v>
      </c>
      <c r="H1620" s="73">
        <v>17000</v>
      </c>
      <c r="I1620" s="73">
        <f>G1620*H1620</f>
        <v>34000</v>
      </c>
    </row>
    <row r="1621" spans="2:9">
      <c r="B1621" s="65"/>
      <c r="C1621" s="119"/>
      <c r="D1621" s="120"/>
      <c r="E1621" s="121"/>
      <c r="F1621" s="73"/>
      <c r="G1621" s="156"/>
      <c r="H1621" s="73"/>
      <c r="I1621" s="73"/>
    </row>
    <row r="1622" spans="2:9">
      <c r="B1622" s="65"/>
      <c r="C1622" s="119" t="s">
        <v>94</v>
      </c>
      <c r="D1622" s="120"/>
      <c r="E1622" s="121"/>
      <c r="F1622" s="73" t="s">
        <v>93</v>
      </c>
      <c r="G1622" s="73">
        <v>0.5</v>
      </c>
      <c r="H1622" s="73">
        <v>40000</v>
      </c>
      <c r="I1622" s="73">
        <f>G1622*H1622</f>
        <v>20000</v>
      </c>
    </row>
    <row r="1623" spans="2:9">
      <c r="B1623" s="70"/>
      <c r="C1623" s="119" t="s">
        <v>34</v>
      </c>
      <c r="D1623" s="120"/>
      <c r="E1623" s="121"/>
      <c r="F1623" s="73"/>
      <c r="G1623" s="73"/>
      <c r="H1623" s="73"/>
      <c r="I1623" s="73">
        <f>SUM(I1620:I1622)</f>
        <v>54000</v>
      </c>
    </row>
    <row r="1624" spans="2:9">
      <c r="B1624" s="119"/>
      <c r="C1624" s="120"/>
      <c r="D1624" s="120"/>
      <c r="E1624" s="120"/>
      <c r="F1624" s="120"/>
      <c r="G1624" s="120"/>
      <c r="H1624" s="120"/>
      <c r="I1624" s="121"/>
    </row>
    <row r="1625" spans="2:9" ht="25.5">
      <c r="B1625" s="72"/>
      <c r="C1625" s="122" t="s">
        <v>15</v>
      </c>
      <c r="D1625" s="123"/>
      <c r="E1625" s="124"/>
      <c r="F1625" s="84" t="s">
        <v>16</v>
      </c>
      <c r="G1625" s="84" t="s">
        <v>17</v>
      </c>
      <c r="H1625" s="84" t="s">
        <v>18</v>
      </c>
      <c r="I1625" s="84" t="s">
        <v>19</v>
      </c>
    </row>
    <row r="1626" spans="2:9">
      <c r="B1626" s="70"/>
      <c r="C1626" s="125" t="s">
        <v>21</v>
      </c>
      <c r="D1626" s="126"/>
      <c r="E1626" s="127"/>
      <c r="F1626" s="53">
        <v>450</v>
      </c>
      <c r="G1626" s="53">
        <v>30</v>
      </c>
      <c r="H1626" s="53">
        <f>F1626*G1626</f>
        <v>13500</v>
      </c>
      <c r="I1626" s="53">
        <f>F1626*G1626*G1630</f>
        <v>108000</v>
      </c>
    </row>
    <row r="1627" spans="2:9">
      <c r="B1627" s="70"/>
      <c r="C1627" s="119" t="s">
        <v>108</v>
      </c>
      <c r="D1627" s="120"/>
      <c r="E1627" s="121"/>
      <c r="F1627" s="53">
        <v>450</v>
      </c>
      <c r="G1627" s="53">
        <v>12</v>
      </c>
      <c r="H1627" s="53">
        <f>I1627/G1629</f>
        <v>5400</v>
      </c>
      <c r="I1627" s="53">
        <f>F1627*G1627*G1629</f>
        <v>16200</v>
      </c>
    </row>
    <row r="1628" spans="2:9">
      <c r="B1628" s="116" t="s">
        <v>34</v>
      </c>
      <c r="C1628" s="117"/>
      <c r="D1628" s="117"/>
      <c r="E1628" s="118"/>
      <c r="F1628" s="73"/>
      <c r="G1628" s="73"/>
      <c r="H1628" s="73"/>
      <c r="I1628" s="53">
        <f>SUM(I1626:I1627)</f>
        <v>124200</v>
      </c>
    </row>
    <row r="1629" spans="2:9">
      <c r="B1629" s="131" t="s">
        <v>11</v>
      </c>
      <c r="C1629" s="133" t="s">
        <v>12</v>
      </c>
      <c r="D1629" s="133"/>
      <c r="E1629" s="133"/>
      <c r="F1629" s="56" t="s">
        <v>13</v>
      </c>
      <c r="G1629" s="74">
        <v>3</v>
      </c>
      <c r="H1629" s="57">
        <v>18812.36</v>
      </c>
      <c r="I1629" s="53">
        <f>H1629*G1629</f>
        <v>56437.08</v>
      </c>
    </row>
    <row r="1630" spans="2:9">
      <c r="B1630" s="132"/>
      <c r="C1630" s="133" t="s">
        <v>14</v>
      </c>
      <c r="D1630" s="133"/>
      <c r="E1630" s="133"/>
      <c r="F1630" s="56" t="s">
        <v>13</v>
      </c>
      <c r="G1630" s="75">
        <v>8</v>
      </c>
      <c r="H1630" s="57">
        <v>18812.36</v>
      </c>
      <c r="I1630" s="53">
        <f>G1630*H1630</f>
        <v>150498.88</v>
      </c>
    </row>
    <row r="1631" spans="2:9">
      <c r="B1631" s="116" t="s">
        <v>34</v>
      </c>
      <c r="C1631" s="117"/>
      <c r="D1631" s="117"/>
      <c r="E1631" s="118"/>
      <c r="F1631" s="56"/>
      <c r="G1631" s="75"/>
      <c r="H1631" s="57"/>
      <c r="I1631" s="53">
        <f>SUM(I1629:I1630)</f>
        <v>206935.96000000002</v>
      </c>
    </row>
    <row r="1633" spans="2:9">
      <c r="B1633" s="134" t="s">
        <v>26</v>
      </c>
      <c r="C1633" s="134"/>
      <c r="D1633" s="135" t="s">
        <v>132</v>
      </c>
      <c r="E1633" s="135"/>
      <c r="F1633" s="135"/>
      <c r="G1633" s="135"/>
      <c r="H1633" s="135"/>
      <c r="I1633" s="135"/>
    </row>
    <row r="1634" spans="2:9" ht="51">
      <c r="B1634" s="51" t="s">
        <v>0</v>
      </c>
      <c r="C1634" s="51" t="s">
        <v>1</v>
      </c>
      <c r="D1634" s="51" t="s">
        <v>79</v>
      </c>
      <c r="E1634" s="51" t="s">
        <v>35</v>
      </c>
      <c r="F1634" s="51" t="s">
        <v>39</v>
      </c>
      <c r="G1634" s="51" t="s">
        <v>2</v>
      </c>
      <c r="H1634" s="51" t="s">
        <v>3</v>
      </c>
      <c r="I1634" s="51" t="s">
        <v>4</v>
      </c>
    </row>
    <row r="1635" spans="2:9">
      <c r="B1635" s="52">
        <v>1</v>
      </c>
      <c r="C1635" s="52">
        <v>2</v>
      </c>
      <c r="D1635" s="52">
        <v>3</v>
      </c>
      <c r="E1635" s="52">
        <v>4</v>
      </c>
      <c r="F1635" s="52">
        <v>5</v>
      </c>
      <c r="G1635" s="52">
        <v>6</v>
      </c>
      <c r="H1635" s="52">
        <v>7</v>
      </c>
      <c r="I1635" s="52">
        <v>8</v>
      </c>
    </row>
    <row r="1636" spans="2:9">
      <c r="B1636" s="53">
        <f>I1645+I1650</f>
        <v>238200</v>
      </c>
      <c r="C1636" s="53">
        <f>I1653</f>
        <v>206935.96000000002</v>
      </c>
      <c r="D1636" s="53">
        <f>C1636*112%</f>
        <v>231768.27520000003</v>
      </c>
      <c r="E1636" s="53">
        <f>C1636*169%</f>
        <v>349721.77240000002</v>
      </c>
      <c r="F1636" s="53">
        <f>C1636*355%</f>
        <v>734622.65800000005</v>
      </c>
      <c r="G1636" s="53">
        <f>B1636+D1636+E1636+F1636</f>
        <v>1554312.7056</v>
      </c>
      <c r="H1636" s="53">
        <f>G1636*10%</f>
        <v>155431.27056</v>
      </c>
      <c r="I1636" s="53">
        <f>H1636+G1636</f>
        <v>1709743.9761600001</v>
      </c>
    </row>
    <row r="1637" spans="2:9">
      <c r="B1637" s="73" t="s">
        <v>23</v>
      </c>
      <c r="C1637" s="53"/>
      <c r="D1637" s="73"/>
      <c r="E1637" s="55"/>
      <c r="F1637" s="55"/>
      <c r="G1637" s="55"/>
      <c r="H1637" s="56">
        <v>1</v>
      </c>
      <c r="I1637" s="57">
        <f>I1636</f>
        <v>1709743.9761600001</v>
      </c>
    </row>
    <row r="1638" spans="2:9">
      <c r="B1638" s="73" t="s">
        <v>24</v>
      </c>
      <c r="C1638" s="53"/>
      <c r="D1638" s="73"/>
      <c r="E1638" s="55"/>
      <c r="F1638" s="55"/>
      <c r="G1638" s="55"/>
      <c r="H1638" s="56"/>
      <c r="I1638" s="57">
        <f>I1637*15%</f>
        <v>256461.59642399999</v>
      </c>
    </row>
    <row r="1639" spans="2:9" ht="25.5">
      <c r="B1639" s="73" t="s">
        <v>25</v>
      </c>
      <c r="C1639" s="53"/>
      <c r="D1639" s="73"/>
      <c r="E1639" s="55"/>
      <c r="F1639" s="55"/>
      <c r="G1639" s="55"/>
      <c r="H1639" s="56"/>
      <c r="I1639" s="58">
        <f>I1637+I1638</f>
        <v>1966205.572584</v>
      </c>
    </row>
    <row r="1640" spans="2:9">
      <c r="B1640" s="59"/>
      <c r="C1640" s="60"/>
      <c r="D1640" s="59"/>
      <c r="E1640" s="61"/>
      <c r="F1640" s="61"/>
      <c r="G1640" s="61"/>
      <c r="H1640" s="62"/>
      <c r="I1640" s="60"/>
    </row>
    <row r="1641" spans="2:9">
      <c r="B1641" s="84" t="s">
        <v>5</v>
      </c>
      <c r="C1641" s="136" t="s">
        <v>6</v>
      </c>
      <c r="D1641" s="136"/>
      <c r="E1641" s="136"/>
      <c r="F1641" s="84" t="s">
        <v>7</v>
      </c>
      <c r="G1641" s="84" t="s">
        <v>8</v>
      </c>
      <c r="H1641" s="84" t="s">
        <v>9</v>
      </c>
      <c r="I1641" s="84" t="s">
        <v>10</v>
      </c>
    </row>
    <row r="1642" spans="2:9">
      <c r="B1642" s="65"/>
      <c r="C1642" s="119" t="s">
        <v>37</v>
      </c>
      <c r="D1642" s="120"/>
      <c r="E1642" s="121"/>
      <c r="F1642" s="73" t="s">
        <v>20</v>
      </c>
      <c r="G1642" s="156">
        <v>6</v>
      </c>
      <c r="H1642" s="73">
        <v>17000</v>
      </c>
      <c r="I1642" s="73">
        <f>G1642*H1642</f>
        <v>102000</v>
      </c>
    </row>
    <row r="1643" spans="2:9">
      <c r="B1643" s="65"/>
      <c r="C1643" s="119"/>
      <c r="D1643" s="120"/>
      <c r="E1643" s="121"/>
      <c r="F1643" s="73"/>
      <c r="G1643" s="156"/>
      <c r="H1643" s="73"/>
      <c r="I1643" s="73"/>
    </row>
    <row r="1644" spans="2:9">
      <c r="B1644" s="65"/>
      <c r="C1644" s="119" t="s">
        <v>94</v>
      </c>
      <c r="D1644" s="120"/>
      <c r="E1644" s="121"/>
      <c r="F1644" s="73" t="s">
        <v>93</v>
      </c>
      <c r="G1644" s="73">
        <v>0.3</v>
      </c>
      <c r="H1644" s="73">
        <v>40000</v>
      </c>
      <c r="I1644" s="73">
        <f>G1644*H1644</f>
        <v>12000</v>
      </c>
    </row>
    <row r="1645" spans="2:9">
      <c r="B1645" s="70"/>
      <c r="C1645" s="119" t="s">
        <v>34</v>
      </c>
      <c r="D1645" s="120"/>
      <c r="E1645" s="121"/>
      <c r="F1645" s="73"/>
      <c r="G1645" s="73"/>
      <c r="H1645" s="73"/>
      <c r="I1645" s="73">
        <f>SUM(I1642:I1644)</f>
        <v>114000</v>
      </c>
    </row>
    <row r="1646" spans="2:9">
      <c r="B1646" s="119"/>
      <c r="C1646" s="120"/>
      <c r="D1646" s="120"/>
      <c r="E1646" s="120"/>
      <c r="F1646" s="120"/>
      <c r="G1646" s="120"/>
      <c r="H1646" s="120"/>
      <c r="I1646" s="121"/>
    </row>
    <row r="1647" spans="2:9" ht="25.5">
      <c r="B1647" s="72"/>
      <c r="C1647" s="122" t="s">
        <v>15</v>
      </c>
      <c r="D1647" s="123"/>
      <c r="E1647" s="124"/>
      <c r="F1647" s="84" t="s">
        <v>16</v>
      </c>
      <c r="G1647" s="84" t="s">
        <v>17</v>
      </c>
      <c r="H1647" s="84" t="s">
        <v>18</v>
      </c>
      <c r="I1647" s="84" t="s">
        <v>19</v>
      </c>
    </row>
    <row r="1648" spans="2:9">
      <c r="B1648" s="70"/>
      <c r="C1648" s="125" t="s">
        <v>21</v>
      </c>
      <c r="D1648" s="126"/>
      <c r="E1648" s="127"/>
      <c r="F1648" s="53">
        <v>450</v>
      </c>
      <c r="G1648" s="53">
        <v>30</v>
      </c>
      <c r="H1648" s="53">
        <f>F1648*G1648</f>
        <v>13500</v>
      </c>
      <c r="I1648" s="53">
        <f>F1648*G1648*G1652</f>
        <v>108000</v>
      </c>
    </row>
    <row r="1649" spans="2:9">
      <c r="B1649" s="70"/>
      <c r="C1649" s="119" t="s">
        <v>108</v>
      </c>
      <c r="D1649" s="120"/>
      <c r="E1649" s="121"/>
      <c r="F1649" s="53">
        <v>450</v>
      </c>
      <c r="G1649" s="53">
        <v>12</v>
      </c>
      <c r="H1649" s="53">
        <f>I1649/G1651</f>
        <v>5400</v>
      </c>
      <c r="I1649" s="53">
        <f>F1649*G1649*G1651</f>
        <v>16200</v>
      </c>
    </row>
    <row r="1650" spans="2:9">
      <c r="B1650" s="116" t="s">
        <v>34</v>
      </c>
      <c r="C1650" s="117"/>
      <c r="D1650" s="117"/>
      <c r="E1650" s="118"/>
      <c r="F1650" s="73"/>
      <c r="G1650" s="73"/>
      <c r="H1650" s="73"/>
      <c r="I1650" s="53">
        <f>SUM(I1648:I1649)</f>
        <v>124200</v>
      </c>
    </row>
    <row r="1651" spans="2:9">
      <c r="B1651" s="131" t="s">
        <v>11</v>
      </c>
      <c r="C1651" s="133" t="s">
        <v>12</v>
      </c>
      <c r="D1651" s="133"/>
      <c r="E1651" s="133"/>
      <c r="F1651" s="56" t="s">
        <v>13</v>
      </c>
      <c r="G1651" s="74">
        <v>3</v>
      </c>
      <c r="H1651" s="57">
        <v>18812.36</v>
      </c>
      <c r="I1651" s="53">
        <f>H1651*G1651</f>
        <v>56437.08</v>
      </c>
    </row>
    <row r="1652" spans="2:9">
      <c r="B1652" s="132"/>
      <c r="C1652" s="133" t="s">
        <v>14</v>
      </c>
      <c r="D1652" s="133"/>
      <c r="E1652" s="133"/>
      <c r="F1652" s="56" t="s">
        <v>13</v>
      </c>
      <c r="G1652" s="75">
        <v>8</v>
      </c>
      <c r="H1652" s="57">
        <v>18812.36</v>
      </c>
      <c r="I1652" s="53">
        <f>G1652*H1652</f>
        <v>150498.88</v>
      </c>
    </row>
    <row r="1653" spans="2:9">
      <c r="B1653" s="116" t="s">
        <v>34</v>
      </c>
      <c r="C1653" s="117"/>
      <c r="D1653" s="117"/>
      <c r="E1653" s="118"/>
      <c r="F1653" s="56"/>
      <c r="G1653" s="75"/>
      <c r="H1653" s="57"/>
      <c r="I1653" s="53">
        <f>SUM(I1651:I1652)</f>
        <v>206935.96000000002</v>
      </c>
    </row>
    <row r="1655" spans="2:9">
      <c r="B1655" s="134" t="s">
        <v>26</v>
      </c>
      <c r="C1655" s="134"/>
      <c r="D1655" s="135" t="s">
        <v>133</v>
      </c>
      <c r="E1655" s="135"/>
      <c r="F1655" s="135"/>
      <c r="G1655" s="135"/>
      <c r="H1655" s="135"/>
      <c r="I1655" s="135"/>
    </row>
    <row r="1656" spans="2:9" ht="51">
      <c r="B1656" s="51" t="s">
        <v>0</v>
      </c>
      <c r="C1656" s="51" t="s">
        <v>1</v>
      </c>
      <c r="D1656" s="51" t="s">
        <v>79</v>
      </c>
      <c r="E1656" s="51" t="s">
        <v>35</v>
      </c>
      <c r="F1656" s="51" t="s">
        <v>39</v>
      </c>
      <c r="G1656" s="51" t="s">
        <v>2</v>
      </c>
      <c r="H1656" s="51" t="s">
        <v>3</v>
      </c>
      <c r="I1656" s="51" t="s">
        <v>4</v>
      </c>
    </row>
    <row r="1657" spans="2:9">
      <c r="B1657" s="52">
        <v>1</v>
      </c>
      <c r="C1657" s="52">
        <v>2</v>
      </c>
      <c r="D1657" s="52">
        <v>3</v>
      </c>
      <c r="E1657" s="52">
        <v>4</v>
      </c>
      <c r="F1657" s="52">
        <v>5</v>
      </c>
      <c r="G1657" s="52">
        <v>6</v>
      </c>
      <c r="H1657" s="52">
        <v>7</v>
      </c>
      <c r="I1657" s="52">
        <v>8</v>
      </c>
    </row>
    <row r="1658" spans="2:9">
      <c r="B1658" s="53">
        <f>I1667+I1672</f>
        <v>473350</v>
      </c>
      <c r="C1658" s="53">
        <f>I1675</f>
        <v>395059.56</v>
      </c>
      <c r="D1658" s="53">
        <f>C1658*112%</f>
        <v>442466.70720000006</v>
      </c>
      <c r="E1658" s="53">
        <f>C1658*169%</f>
        <v>667650.65639999998</v>
      </c>
      <c r="F1658" s="53">
        <f>C1658*355%</f>
        <v>1402461.4379999998</v>
      </c>
      <c r="G1658" s="53">
        <f>B1658+D1658+E1658+F1658</f>
        <v>2985928.8015999999</v>
      </c>
      <c r="H1658" s="53">
        <f>G1658*10%</f>
        <v>298592.88016</v>
      </c>
      <c r="I1658" s="53">
        <f>H1658+G1658</f>
        <v>3284521.6817600001</v>
      </c>
    </row>
    <row r="1659" spans="2:9">
      <c r="B1659" s="73" t="s">
        <v>23</v>
      </c>
      <c r="C1659" s="53"/>
      <c r="D1659" s="73"/>
      <c r="E1659" s="55"/>
      <c r="F1659" s="55"/>
      <c r="G1659" s="55"/>
      <c r="H1659" s="56">
        <v>1</v>
      </c>
      <c r="I1659" s="57">
        <f>I1658</f>
        <v>3284521.6817600001</v>
      </c>
    </row>
    <row r="1660" spans="2:9">
      <c r="B1660" s="73" t="s">
        <v>24</v>
      </c>
      <c r="C1660" s="53"/>
      <c r="D1660" s="73"/>
      <c r="E1660" s="55"/>
      <c r="F1660" s="55"/>
      <c r="G1660" s="55"/>
      <c r="H1660" s="56"/>
      <c r="I1660" s="57">
        <f>I1659*15%</f>
        <v>492678.25226400001</v>
      </c>
    </row>
    <row r="1661" spans="2:9" ht="25.5">
      <c r="B1661" s="73" t="s">
        <v>25</v>
      </c>
      <c r="C1661" s="53"/>
      <c r="D1661" s="73"/>
      <c r="E1661" s="55"/>
      <c r="F1661" s="55"/>
      <c r="G1661" s="55"/>
      <c r="H1661" s="56"/>
      <c r="I1661" s="58">
        <f>I1659+I1660</f>
        <v>3777199.9340240001</v>
      </c>
    </row>
    <row r="1662" spans="2:9">
      <c r="B1662" s="59"/>
      <c r="C1662" s="60"/>
      <c r="D1662" s="59"/>
      <c r="E1662" s="61"/>
      <c r="F1662" s="61"/>
      <c r="G1662" s="61"/>
      <c r="H1662" s="62"/>
      <c r="I1662" s="60"/>
    </row>
    <row r="1663" spans="2:9">
      <c r="B1663" s="84" t="s">
        <v>5</v>
      </c>
      <c r="C1663" s="136" t="s">
        <v>6</v>
      </c>
      <c r="D1663" s="136"/>
      <c r="E1663" s="136"/>
      <c r="F1663" s="84" t="s">
        <v>7</v>
      </c>
      <c r="G1663" s="84" t="s">
        <v>8</v>
      </c>
      <c r="H1663" s="84" t="s">
        <v>9</v>
      </c>
      <c r="I1663" s="84" t="s">
        <v>10</v>
      </c>
    </row>
    <row r="1664" spans="2:9">
      <c r="B1664" s="65"/>
      <c r="C1664" s="119" t="s">
        <v>37</v>
      </c>
      <c r="D1664" s="120"/>
      <c r="E1664" s="121"/>
      <c r="F1664" s="73" t="s">
        <v>20</v>
      </c>
      <c r="G1664" s="156">
        <v>7</v>
      </c>
      <c r="H1664" s="73">
        <v>17000</v>
      </c>
      <c r="I1664" s="73">
        <f>G1664*H1664</f>
        <v>119000</v>
      </c>
    </row>
    <row r="1665" spans="2:9">
      <c r="B1665" s="65"/>
      <c r="C1665" s="119" t="s">
        <v>99</v>
      </c>
      <c r="D1665" s="120"/>
      <c r="E1665" s="121"/>
      <c r="F1665" s="73" t="s">
        <v>20</v>
      </c>
      <c r="G1665" s="156">
        <v>5.55</v>
      </c>
      <c r="H1665" s="73">
        <v>15000</v>
      </c>
      <c r="I1665" s="73">
        <f>G1665*H1665</f>
        <v>83250</v>
      </c>
    </row>
    <row r="1666" spans="2:9">
      <c r="B1666" s="65"/>
      <c r="C1666" s="119" t="s">
        <v>94</v>
      </c>
      <c r="D1666" s="120"/>
      <c r="E1666" s="121"/>
      <c r="F1666" s="73" t="s">
        <v>93</v>
      </c>
      <c r="G1666" s="73">
        <v>0.5</v>
      </c>
      <c r="H1666" s="73">
        <v>40000</v>
      </c>
      <c r="I1666" s="73">
        <f>G1666*H1666</f>
        <v>20000</v>
      </c>
    </row>
    <row r="1667" spans="2:9">
      <c r="B1667" s="70"/>
      <c r="C1667" s="119" t="s">
        <v>34</v>
      </c>
      <c r="D1667" s="120"/>
      <c r="E1667" s="121"/>
      <c r="F1667" s="73"/>
      <c r="G1667" s="73"/>
      <c r="H1667" s="73"/>
      <c r="I1667" s="73">
        <f>SUM(I1664:I1666)</f>
        <v>222250</v>
      </c>
    </row>
    <row r="1668" spans="2:9">
      <c r="B1668" s="119"/>
      <c r="C1668" s="120"/>
      <c r="D1668" s="120"/>
      <c r="E1668" s="120"/>
      <c r="F1668" s="120"/>
      <c r="G1668" s="120"/>
      <c r="H1668" s="120"/>
      <c r="I1668" s="121"/>
    </row>
    <row r="1669" spans="2:9" ht="25.5">
      <c r="B1669" s="72"/>
      <c r="C1669" s="122" t="s">
        <v>15</v>
      </c>
      <c r="D1669" s="123"/>
      <c r="E1669" s="124"/>
      <c r="F1669" s="84" t="s">
        <v>16</v>
      </c>
      <c r="G1669" s="84" t="s">
        <v>17</v>
      </c>
      <c r="H1669" s="84" t="s">
        <v>18</v>
      </c>
      <c r="I1669" s="84" t="s">
        <v>19</v>
      </c>
    </row>
    <row r="1670" spans="2:9">
      <c r="B1670" s="70"/>
      <c r="C1670" s="125" t="s">
        <v>21</v>
      </c>
      <c r="D1670" s="126"/>
      <c r="E1670" s="127"/>
      <c r="F1670" s="53">
        <v>450</v>
      </c>
      <c r="G1670" s="53">
        <v>30</v>
      </c>
      <c r="H1670" s="53">
        <f>F1670*G1670</f>
        <v>13500</v>
      </c>
      <c r="I1670" s="53">
        <f>F1670*G1670*G1674</f>
        <v>229500</v>
      </c>
    </row>
    <row r="1671" spans="2:9">
      <c r="B1671" s="70"/>
      <c r="C1671" s="119" t="s">
        <v>108</v>
      </c>
      <c r="D1671" s="120"/>
      <c r="E1671" s="121"/>
      <c r="F1671" s="53">
        <v>450</v>
      </c>
      <c r="G1671" s="53">
        <v>12</v>
      </c>
      <c r="H1671" s="53">
        <f>I1671/G1673</f>
        <v>5400</v>
      </c>
      <c r="I1671" s="53">
        <f>F1671*G1671*G1673</f>
        <v>21600</v>
      </c>
    </row>
    <row r="1672" spans="2:9">
      <c r="B1672" s="116" t="s">
        <v>34</v>
      </c>
      <c r="C1672" s="117"/>
      <c r="D1672" s="117"/>
      <c r="E1672" s="118"/>
      <c r="F1672" s="73"/>
      <c r="G1672" s="73"/>
      <c r="H1672" s="73"/>
      <c r="I1672" s="53">
        <f>SUM(I1670:I1671)</f>
        <v>251100</v>
      </c>
    </row>
    <row r="1673" spans="2:9">
      <c r="B1673" s="131" t="s">
        <v>11</v>
      </c>
      <c r="C1673" s="133" t="s">
        <v>12</v>
      </c>
      <c r="D1673" s="133"/>
      <c r="E1673" s="133"/>
      <c r="F1673" s="56" t="s">
        <v>13</v>
      </c>
      <c r="G1673" s="74">
        <v>4</v>
      </c>
      <c r="H1673" s="57">
        <v>18812.36</v>
      </c>
      <c r="I1673" s="53">
        <f>H1673*G1673</f>
        <v>75249.440000000002</v>
      </c>
    </row>
    <row r="1674" spans="2:9">
      <c r="B1674" s="132"/>
      <c r="C1674" s="133" t="s">
        <v>14</v>
      </c>
      <c r="D1674" s="133"/>
      <c r="E1674" s="133"/>
      <c r="F1674" s="56" t="s">
        <v>13</v>
      </c>
      <c r="G1674" s="75">
        <v>17</v>
      </c>
      <c r="H1674" s="57">
        <v>18812.36</v>
      </c>
      <c r="I1674" s="53">
        <f>G1674*H1674</f>
        <v>319810.12</v>
      </c>
    </row>
    <row r="1675" spans="2:9">
      <c r="B1675" s="116" t="s">
        <v>34</v>
      </c>
      <c r="C1675" s="117"/>
      <c r="D1675" s="117"/>
      <c r="E1675" s="118"/>
      <c r="F1675" s="56"/>
      <c r="G1675" s="75"/>
      <c r="H1675" s="57"/>
      <c r="I1675" s="53">
        <f>SUM(I1673:I1674)</f>
        <v>395059.56</v>
      </c>
    </row>
    <row r="1677" spans="2:9">
      <c r="B1677" s="134" t="s">
        <v>26</v>
      </c>
      <c r="C1677" s="134"/>
      <c r="D1677" s="135" t="s">
        <v>134</v>
      </c>
      <c r="E1677" s="135"/>
      <c r="F1677" s="135"/>
      <c r="G1677" s="135"/>
      <c r="H1677" s="135"/>
      <c r="I1677" s="135"/>
    </row>
    <row r="1678" spans="2:9" ht="51">
      <c r="B1678" s="51" t="s">
        <v>0</v>
      </c>
      <c r="C1678" s="51" t="s">
        <v>1</v>
      </c>
      <c r="D1678" s="51" t="s">
        <v>79</v>
      </c>
      <c r="E1678" s="51" t="s">
        <v>35</v>
      </c>
      <c r="F1678" s="51" t="s">
        <v>39</v>
      </c>
      <c r="G1678" s="51" t="s">
        <v>2</v>
      </c>
      <c r="H1678" s="51" t="s">
        <v>3</v>
      </c>
      <c r="I1678" s="51" t="s">
        <v>4</v>
      </c>
    </row>
    <row r="1679" spans="2:9">
      <c r="B1679" s="52">
        <v>1</v>
      </c>
      <c r="C1679" s="52">
        <v>2</v>
      </c>
      <c r="D1679" s="52">
        <v>3</v>
      </c>
      <c r="E1679" s="52">
        <v>4</v>
      </c>
      <c r="F1679" s="52">
        <v>5</v>
      </c>
      <c r="G1679" s="52">
        <v>6</v>
      </c>
      <c r="H1679" s="52">
        <v>7</v>
      </c>
      <c r="I1679" s="52">
        <v>8</v>
      </c>
    </row>
    <row r="1680" spans="2:9">
      <c r="B1680" s="53">
        <f>I1694+I1689</f>
        <v>3232900</v>
      </c>
      <c r="C1680" s="53">
        <f>I1697</f>
        <v>3687222.56</v>
      </c>
      <c r="D1680" s="53">
        <f>C1680*112%</f>
        <v>4129689.2672000006</v>
      </c>
      <c r="E1680" s="53">
        <f>C1680*169%</f>
        <v>6231406.1263999995</v>
      </c>
      <c r="F1680" s="53">
        <f>C1680*355%</f>
        <v>13089640.088</v>
      </c>
      <c r="G1680" s="53">
        <f>B1680+D1680+E1680+F1680</f>
        <v>26683635.481600001</v>
      </c>
      <c r="H1680" s="53">
        <f>G1680*10%</f>
        <v>2668363.5481600002</v>
      </c>
      <c r="I1680" s="53">
        <f>H1680+G1680</f>
        <v>29351999.029760003</v>
      </c>
    </row>
    <row r="1681" spans="2:9">
      <c r="B1681" s="73" t="s">
        <v>23</v>
      </c>
      <c r="C1681" s="53"/>
      <c r="D1681" s="73"/>
      <c r="E1681" s="55"/>
      <c r="F1681" s="55"/>
      <c r="G1681" s="55"/>
      <c r="H1681" s="56">
        <v>1</v>
      </c>
      <c r="I1681" s="57">
        <f>I1680</f>
        <v>29351999.029760003</v>
      </c>
    </row>
    <row r="1682" spans="2:9">
      <c r="B1682" s="73" t="s">
        <v>24</v>
      </c>
      <c r="C1682" s="53"/>
      <c r="D1682" s="73"/>
      <c r="E1682" s="55"/>
      <c r="F1682" s="55"/>
      <c r="G1682" s="55"/>
      <c r="H1682" s="56"/>
      <c r="I1682" s="57">
        <f>I1681*15%</f>
        <v>4402799.8544640001</v>
      </c>
    </row>
    <row r="1683" spans="2:9" ht="25.5">
      <c r="B1683" s="73" t="s">
        <v>25</v>
      </c>
      <c r="C1683" s="53"/>
      <c r="D1683" s="73"/>
      <c r="E1683" s="55"/>
      <c r="F1683" s="55"/>
      <c r="G1683" s="55"/>
      <c r="H1683" s="56"/>
      <c r="I1683" s="58">
        <f>I1681+I1682</f>
        <v>33754798.884224005</v>
      </c>
    </row>
    <row r="1684" spans="2:9">
      <c r="B1684" s="59"/>
      <c r="C1684" s="60"/>
      <c r="D1684" s="59"/>
      <c r="E1684" s="61"/>
      <c r="F1684" s="61"/>
      <c r="G1684" s="61"/>
      <c r="H1684" s="62"/>
      <c r="I1684" s="60"/>
    </row>
    <row r="1685" spans="2:9">
      <c r="B1685" s="84" t="s">
        <v>5</v>
      </c>
      <c r="C1685" s="136" t="s">
        <v>6</v>
      </c>
      <c r="D1685" s="136"/>
      <c r="E1685" s="136"/>
      <c r="F1685" s="84" t="s">
        <v>7</v>
      </c>
      <c r="G1685" s="84" t="s">
        <v>8</v>
      </c>
      <c r="H1685" s="84" t="s">
        <v>9</v>
      </c>
      <c r="I1685" s="84" t="s">
        <v>10</v>
      </c>
    </row>
    <row r="1686" spans="2:9">
      <c r="B1686" s="65"/>
      <c r="C1686" s="119" t="s">
        <v>82</v>
      </c>
      <c r="D1686" s="120"/>
      <c r="E1686" s="121"/>
      <c r="F1686" s="73" t="s">
        <v>20</v>
      </c>
      <c r="G1686" s="156">
        <v>15</v>
      </c>
      <c r="H1686" s="73">
        <v>40000</v>
      </c>
      <c r="I1686" s="73">
        <f>G1686*H1686</f>
        <v>600000</v>
      </c>
    </row>
    <row r="1687" spans="2:9">
      <c r="B1687" s="65"/>
      <c r="C1687" s="119" t="s">
        <v>75</v>
      </c>
      <c r="D1687" s="120"/>
      <c r="E1687" s="121"/>
      <c r="F1687" s="73" t="s">
        <v>20</v>
      </c>
      <c r="G1687" s="156">
        <v>4</v>
      </c>
      <c r="H1687" s="73">
        <v>10000</v>
      </c>
      <c r="I1687" s="73">
        <f>G1687*H1687</f>
        <v>40000</v>
      </c>
    </row>
    <row r="1688" spans="2:9">
      <c r="B1688" s="65"/>
      <c r="C1688" s="119" t="s">
        <v>111</v>
      </c>
      <c r="D1688" s="120"/>
      <c r="E1688" s="121"/>
      <c r="F1688" s="73" t="s">
        <v>110</v>
      </c>
      <c r="G1688" s="73">
        <v>3</v>
      </c>
      <c r="H1688" s="73">
        <v>12000</v>
      </c>
      <c r="I1688" s="73">
        <f>G1688*H1688</f>
        <v>36000</v>
      </c>
    </row>
    <row r="1689" spans="2:9">
      <c r="B1689" s="70"/>
      <c r="C1689" s="119" t="s">
        <v>34</v>
      </c>
      <c r="D1689" s="120"/>
      <c r="E1689" s="121"/>
      <c r="F1689" s="73"/>
      <c r="G1689" s="73"/>
      <c r="H1689" s="73"/>
      <c r="I1689" s="73">
        <f>SUM(I1686:I1688)</f>
        <v>676000</v>
      </c>
    </row>
    <row r="1690" spans="2:9">
      <c r="B1690" s="119"/>
      <c r="C1690" s="120"/>
      <c r="D1690" s="120"/>
      <c r="E1690" s="120"/>
      <c r="F1690" s="120"/>
      <c r="G1690" s="120"/>
      <c r="H1690" s="120"/>
      <c r="I1690" s="121"/>
    </row>
    <row r="1691" spans="2:9" ht="25.5">
      <c r="B1691" s="72"/>
      <c r="C1691" s="122" t="s">
        <v>15</v>
      </c>
      <c r="D1691" s="123"/>
      <c r="E1691" s="124"/>
      <c r="F1691" s="84" t="s">
        <v>16</v>
      </c>
      <c r="G1691" s="84" t="s">
        <v>17</v>
      </c>
      <c r="H1691" s="84" t="s">
        <v>18</v>
      </c>
      <c r="I1691" s="84" t="s">
        <v>19</v>
      </c>
    </row>
    <row r="1692" spans="2:9">
      <c r="B1692" s="70"/>
      <c r="C1692" s="125" t="s">
        <v>21</v>
      </c>
      <c r="D1692" s="126"/>
      <c r="E1692" s="127"/>
      <c r="F1692" s="53">
        <v>450</v>
      </c>
      <c r="G1692" s="53">
        <v>30</v>
      </c>
      <c r="H1692" s="53">
        <f>F1692*G1692</f>
        <v>13500</v>
      </c>
      <c r="I1692" s="53">
        <f>F1692*G1692*G1696</f>
        <v>2497500</v>
      </c>
    </row>
    <row r="1693" spans="2:9">
      <c r="B1693" s="70"/>
      <c r="C1693" s="119" t="s">
        <v>108</v>
      </c>
      <c r="D1693" s="120"/>
      <c r="E1693" s="121"/>
      <c r="F1693" s="53">
        <v>450</v>
      </c>
      <c r="G1693" s="53">
        <v>12</v>
      </c>
      <c r="H1693" s="53">
        <f>I1693/G1695</f>
        <v>5400</v>
      </c>
      <c r="I1693" s="53">
        <f>F1693*G1695*G1693</f>
        <v>59400</v>
      </c>
    </row>
    <row r="1694" spans="2:9">
      <c r="B1694" s="116" t="s">
        <v>34</v>
      </c>
      <c r="C1694" s="117"/>
      <c r="D1694" s="117"/>
      <c r="E1694" s="118"/>
      <c r="F1694" s="73"/>
      <c r="G1694" s="73"/>
      <c r="H1694" s="73"/>
      <c r="I1694" s="53">
        <f>SUM(I1692:I1693)</f>
        <v>2556900</v>
      </c>
    </row>
    <row r="1695" spans="2:9">
      <c r="B1695" s="131" t="s">
        <v>11</v>
      </c>
      <c r="C1695" s="133" t="s">
        <v>12</v>
      </c>
      <c r="D1695" s="133"/>
      <c r="E1695" s="133"/>
      <c r="F1695" s="56" t="s">
        <v>13</v>
      </c>
      <c r="G1695" s="74">
        <v>11</v>
      </c>
      <c r="H1695" s="57">
        <v>18812.36</v>
      </c>
      <c r="I1695" s="53">
        <f>H1695*G1695</f>
        <v>206935.96000000002</v>
      </c>
    </row>
    <row r="1696" spans="2:9">
      <c r="B1696" s="132"/>
      <c r="C1696" s="133" t="s">
        <v>14</v>
      </c>
      <c r="D1696" s="133"/>
      <c r="E1696" s="133"/>
      <c r="F1696" s="56" t="s">
        <v>13</v>
      </c>
      <c r="G1696" s="75">
        <v>185</v>
      </c>
      <c r="H1696" s="57">
        <v>18812.36</v>
      </c>
      <c r="I1696" s="53">
        <f>G1696*H1696</f>
        <v>3480286.6</v>
      </c>
    </row>
    <row r="1697" spans="2:9">
      <c r="B1697" s="116" t="s">
        <v>34</v>
      </c>
      <c r="C1697" s="117"/>
      <c r="D1697" s="117"/>
      <c r="E1697" s="118"/>
      <c r="F1697" s="56"/>
      <c r="G1697" s="75"/>
      <c r="H1697" s="57"/>
      <c r="I1697" s="53">
        <f>SUM(I1695:I1696)</f>
        <v>3687222.56</v>
      </c>
    </row>
  </sheetData>
  <mergeCells count="1091">
    <mergeCell ref="B1697:E1697"/>
    <mergeCell ref="C1693:E1693"/>
    <mergeCell ref="B1694:E1694"/>
    <mergeCell ref="B1677:C1677"/>
    <mergeCell ref="D1677:I1677"/>
    <mergeCell ref="C1685:E1685"/>
    <mergeCell ref="C1686:E1686"/>
    <mergeCell ref="B1695:B1696"/>
    <mergeCell ref="C1695:E1695"/>
    <mergeCell ref="C1696:E1696"/>
    <mergeCell ref="C1691:E1691"/>
    <mergeCell ref="C1688:E1688"/>
    <mergeCell ref="C1689:E1689"/>
    <mergeCell ref="B1690:I1690"/>
    <mergeCell ref="C1687:E1687"/>
    <mergeCell ref="C1692:E1692"/>
    <mergeCell ref="C1670:E1670"/>
    <mergeCell ref="B1673:B1674"/>
    <mergeCell ref="C1673:E1673"/>
    <mergeCell ref="C1674:E1674"/>
    <mergeCell ref="B1675:E1675"/>
    <mergeCell ref="C1671:E1671"/>
    <mergeCell ref="B1672:E1672"/>
    <mergeCell ref="C1669:E1669"/>
    <mergeCell ref="B1668:I1668"/>
    <mergeCell ref="B1655:C1655"/>
    <mergeCell ref="D1655:I1655"/>
    <mergeCell ref="C1663:E1663"/>
    <mergeCell ref="C1664:E1664"/>
    <mergeCell ref="C1665:E1665"/>
    <mergeCell ref="C1666:E1666"/>
    <mergeCell ref="C1667:E1667"/>
    <mergeCell ref="C1648:E1648"/>
    <mergeCell ref="B1651:B1652"/>
    <mergeCell ref="C1651:E1651"/>
    <mergeCell ref="C1652:E1652"/>
    <mergeCell ref="B1653:E1653"/>
    <mergeCell ref="C1649:E1649"/>
    <mergeCell ref="B1650:E1650"/>
    <mergeCell ref="C1647:E1647"/>
    <mergeCell ref="B1646:I1646"/>
    <mergeCell ref="B1633:C1633"/>
    <mergeCell ref="D1633:I1633"/>
    <mergeCell ref="C1641:E1641"/>
    <mergeCell ref="C1642:E1642"/>
    <mergeCell ref="C1643:E1643"/>
    <mergeCell ref="C1644:E1644"/>
    <mergeCell ref="C1645:E1645"/>
    <mergeCell ref="C1626:E1626"/>
    <mergeCell ref="C1627:E1627"/>
    <mergeCell ref="B1628:E1628"/>
    <mergeCell ref="B1631:E1631"/>
    <mergeCell ref="B1629:B1630"/>
    <mergeCell ref="C1629:E1629"/>
    <mergeCell ref="C1630:E1630"/>
    <mergeCell ref="C1625:E1625"/>
    <mergeCell ref="B1624:I1624"/>
    <mergeCell ref="B1611:C1611"/>
    <mergeCell ref="D1611:I1611"/>
    <mergeCell ref="C1619:E1619"/>
    <mergeCell ref="C1620:E1620"/>
    <mergeCell ref="C1621:E1621"/>
    <mergeCell ref="C1622:E1622"/>
    <mergeCell ref="C1623:E1623"/>
    <mergeCell ref="C1604:E1604"/>
    <mergeCell ref="B1607:B1608"/>
    <mergeCell ref="C1607:E1607"/>
    <mergeCell ref="C1608:E1608"/>
    <mergeCell ref="B1609:E1609"/>
    <mergeCell ref="B1606:E1606"/>
    <mergeCell ref="C1605:E1605"/>
    <mergeCell ref="C1603:E1603"/>
    <mergeCell ref="B1602:I1602"/>
    <mergeCell ref="B1589:C1589"/>
    <mergeCell ref="D1589:I1589"/>
    <mergeCell ref="C1597:E1597"/>
    <mergeCell ref="C1598:E1598"/>
    <mergeCell ref="C1599:E1599"/>
    <mergeCell ref="C1600:E1600"/>
    <mergeCell ref="C1601:E1601"/>
    <mergeCell ref="B1587:E1587"/>
    <mergeCell ref="B1580:I1580"/>
    <mergeCell ref="B1567:C1567"/>
    <mergeCell ref="D1567:I1567"/>
    <mergeCell ref="C1575:E1575"/>
    <mergeCell ref="C1576:E1576"/>
    <mergeCell ref="C1577:E1577"/>
    <mergeCell ref="C1578:E1578"/>
    <mergeCell ref="C1579:E1579"/>
    <mergeCell ref="C1581:E1581"/>
    <mergeCell ref="C1582:E1582"/>
    <mergeCell ref="B1585:B1586"/>
    <mergeCell ref="C1585:E1585"/>
    <mergeCell ref="C1586:E1586"/>
    <mergeCell ref="B1584:E1584"/>
    <mergeCell ref="C1583:E1583"/>
    <mergeCell ref="B1565:E1565"/>
    <mergeCell ref="B1558:I1558"/>
    <mergeCell ref="B1545:C1545"/>
    <mergeCell ref="D1545:I1545"/>
    <mergeCell ref="C1553:E1553"/>
    <mergeCell ref="C1554:E1554"/>
    <mergeCell ref="C1555:E1555"/>
    <mergeCell ref="C1556:E1556"/>
    <mergeCell ref="C1557:E1557"/>
    <mergeCell ref="C1559:E1559"/>
    <mergeCell ref="C1560:E1560"/>
    <mergeCell ref="B1563:B1564"/>
    <mergeCell ref="C1563:E1563"/>
    <mergeCell ref="C1564:E1564"/>
    <mergeCell ref="C1561:E1561"/>
    <mergeCell ref="B1562:E1562"/>
    <mergeCell ref="C1538:E1538"/>
    <mergeCell ref="B1541:B1542"/>
    <mergeCell ref="C1541:E1541"/>
    <mergeCell ref="C1542:E1542"/>
    <mergeCell ref="B1543:E1543"/>
    <mergeCell ref="C1539:E1539"/>
    <mergeCell ref="B1540:E1540"/>
    <mergeCell ref="C1537:E1537"/>
    <mergeCell ref="B1536:I1536"/>
    <mergeCell ref="B1523:C1523"/>
    <mergeCell ref="D1523:I1523"/>
    <mergeCell ref="C1531:E1531"/>
    <mergeCell ref="C1532:E1532"/>
    <mergeCell ref="C1533:E1533"/>
    <mergeCell ref="C1534:E1534"/>
    <mergeCell ref="C1535:E1535"/>
    <mergeCell ref="B1521:E1521"/>
    <mergeCell ref="B1518:E1518"/>
    <mergeCell ref="C1516:E1516"/>
    <mergeCell ref="B1519:B1520"/>
    <mergeCell ref="C1519:E1519"/>
    <mergeCell ref="C1520:E1520"/>
    <mergeCell ref="C1517:E1517"/>
    <mergeCell ref="C1515:E1515"/>
    <mergeCell ref="B1514:I1514"/>
    <mergeCell ref="B1501:C1501"/>
    <mergeCell ref="D1501:I1501"/>
    <mergeCell ref="C1509:E1509"/>
    <mergeCell ref="C1510:E1510"/>
    <mergeCell ref="C1511:E1511"/>
    <mergeCell ref="C1512:E1512"/>
    <mergeCell ref="C1513:E1513"/>
    <mergeCell ref="C1494:E1494"/>
    <mergeCell ref="B1497:B1498"/>
    <mergeCell ref="C1497:E1497"/>
    <mergeCell ref="C1498:E1498"/>
    <mergeCell ref="B1499:E1499"/>
    <mergeCell ref="C1495:E1495"/>
    <mergeCell ref="B1496:E1496"/>
    <mergeCell ref="C1493:E1493"/>
    <mergeCell ref="B1492:I1492"/>
    <mergeCell ref="B1479:C1479"/>
    <mergeCell ref="D1479:I1479"/>
    <mergeCell ref="C1487:E1487"/>
    <mergeCell ref="C1488:E1488"/>
    <mergeCell ref="C1489:E1489"/>
    <mergeCell ref="C1490:E1490"/>
    <mergeCell ref="C1491:E1491"/>
    <mergeCell ref="C1472:E1473"/>
    <mergeCell ref="B1475:B1476"/>
    <mergeCell ref="C1475:E1475"/>
    <mergeCell ref="C1476:E1476"/>
    <mergeCell ref="B1477:E1477"/>
    <mergeCell ref="C1471:E1471"/>
    <mergeCell ref="B1470:I1470"/>
    <mergeCell ref="B1457:C1457"/>
    <mergeCell ref="D1457:I1457"/>
    <mergeCell ref="C1465:E1465"/>
    <mergeCell ref="C1466:E1466"/>
    <mergeCell ref="C1467:E1467"/>
    <mergeCell ref="C1468:E1468"/>
    <mergeCell ref="C1469:E1469"/>
    <mergeCell ref="B1455:E1455"/>
    <mergeCell ref="C1450:E1450"/>
    <mergeCell ref="B1453:B1454"/>
    <mergeCell ref="C1453:E1453"/>
    <mergeCell ref="C1454:E1454"/>
    <mergeCell ref="C1451:E1451"/>
    <mergeCell ref="B1452:E1452"/>
    <mergeCell ref="C1449:E1449"/>
    <mergeCell ref="B1448:I1448"/>
    <mergeCell ref="B1435:C1435"/>
    <mergeCell ref="D1435:I1435"/>
    <mergeCell ref="C1443:E1443"/>
    <mergeCell ref="C1444:E1444"/>
    <mergeCell ref="C1445:E1445"/>
    <mergeCell ref="C1446:E1446"/>
    <mergeCell ref="C1447:E1447"/>
    <mergeCell ref="C1428:E1428"/>
    <mergeCell ref="B1431:B1432"/>
    <mergeCell ref="C1431:E1431"/>
    <mergeCell ref="C1432:E1432"/>
    <mergeCell ref="B1433:E1433"/>
    <mergeCell ref="B1430:E1430"/>
    <mergeCell ref="C1429:E1429"/>
    <mergeCell ref="C1427:E1427"/>
    <mergeCell ref="B1426:I1426"/>
    <mergeCell ref="B1413:C1413"/>
    <mergeCell ref="D1413:I1413"/>
    <mergeCell ref="C1421:E1421"/>
    <mergeCell ref="C1422:E1422"/>
    <mergeCell ref="C1423:E1423"/>
    <mergeCell ref="C1424:E1424"/>
    <mergeCell ref="C1425:E1425"/>
    <mergeCell ref="C1406:E1406"/>
    <mergeCell ref="B1409:B1410"/>
    <mergeCell ref="C1409:E1409"/>
    <mergeCell ref="C1410:E1410"/>
    <mergeCell ref="B1411:E1411"/>
    <mergeCell ref="B1408:E1408"/>
    <mergeCell ref="C1407:E1407"/>
    <mergeCell ref="C1405:E1405"/>
    <mergeCell ref="B1404:I1404"/>
    <mergeCell ref="B1391:C1391"/>
    <mergeCell ref="D1391:I1391"/>
    <mergeCell ref="C1399:E1399"/>
    <mergeCell ref="C1400:E1400"/>
    <mergeCell ref="C1401:E1401"/>
    <mergeCell ref="C1402:E1402"/>
    <mergeCell ref="C1403:E1403"/>
    <mergeCell ref="C1385:E1386"/>
    <mergeCell ref="B1387:B1388"/>
    <mergeCell ref="C1387:E1387"/>
    <mergeCell ref="C1388:E1388"/>
    <mergeCell ref="B1389:E1389"/>
    <mergeCell ref="B1368:E1368"/>
    <mergeCell ref="B1365:E1365"/>
    <mergeCell ref="C1364:E1364"/>
    <mergeCell ref="C1384:E1384"/>
    <mergeCell ref="B1383:I1383"/>
    <mergeCell ref="B1370:C1370"/>
    <mergeCell ref="D1370:I1370"/>
    <mergeCell ref="C1378:E1378"/>
    <mergeCell ref="C1379:E1379"/>
    <mergeCell ref="C1380:E1380"/>
    <mergeCell ref="C1381:E1381"/>
    <mergeCell ref="C1382:E1382"/>
    <mergeCell ref="C1362:E1362"/>
    <mergeCell ref="C1363:E1363"/>
    <mergeCell ref="B1366:B1367"/>
    <mergeCell ref="C1366:E1366"/>
    <mergeCell ref="C1367:E1367"/>
    <mergeCell ref="B1361:I1361"/>
    <mergeCell ref="B1346:C1346"/>
    <mergeCell ref="D1346:I1346"/>
    <mergeCell ref="C1354:E1354"/>
    <mergeCell ref="C1357:E1357"/>
    <mergeCell ref="C1358:E1358"/>
    <mergeCell ref="C1359:E1359"/>
    <mergeCell ref="C1360:E1360"/>
    <mergeCell ref="C1355:E1355"/>
    <mergeCell ref="C1356:E1356"/>
    <mergeCell ref="C1340:E1340"/>
    <mergeCell ref="B1344:E1344"/>
    <mergeCell ref="B1341:E1341"/>
    <mergeCell ref="B1342:B1343"/>
    <mergeCell ref="C1342:E1342"/>
    <mergeCell ref="C1343:E1343"/>
    <mergeCell ref="C1338:E1338"/>
    <mergeCell ref="C1339:E1339"/>
    <mergeCell ref="B1337:I1337"/>
    <mergeCell ref="B1325:C1325"/>
    <mergeCell ref="D1325:I1325"/>
    <mergeCell ref="C1333:E1333"/>
    <mergeCell ref="C1334:E1334"/>
    <mergeCell ref="C1335:E1335"/>
    <mergeCell ref="C1336:E1336"/>
    <mergeCell ref="B1323:E1323"/>
    <mergeCell ref="B1320:E1320"/>
    <mergeCell ref="C1317:E1317"/>
    <mergeCell ref="C1318:E1318"/>
    <mergeCell ref="B1321:B1322"/>
    <mergeCell ref="C1321:E1321"/>
    <mergeCell ref="C1322:E1322"/>
    <mergeCell ref="C1319:E1319"/>
    <mergeCell ref="B1316:I1316"/>
    <mergeCell ref="B1302:C1302"/>
    <mergeCell ref="D1302:I1302"/>
    <mergeCell ref="C1310:E1310"/>
    <mergeCell ref="C1313:E1313"/>
    <mergeCell ref="C1314:E1314"/>
    <mergeCell ref="C1315:E1315"/>
    <mergeCell ref="C1311:E1311"/>
    <mergeCell ref="C1312:E1312"/>
    <mergeCell ref="B1300:E1300"/>
    <mergeCell ref="B1297:E1297"/>
    <mergeCell ref="C1295:E1295"/>
    <mergeCell ref="B1298:B1299"/>
    <mergeCell ref="C1298:E1298"/>
    <mergeCell ref="C1299:E1299"/>
    <mergeCell ref="C1296:E1296"/>
    <mergeCell ref="C1294:E1294"/>
    <mergeCell ref="B1293:I1293"/>
    <mergeCell ref="B1280:C1280"/>
    <mergeCell ref="D1280:I1280"/>
    <mergeCell ref="C1288:E1288"/>
    <mergeCell ref="C1289:E1289"/>
    <mergeCell ref="C1290:E1290"/>
    <mergeCell ref="C1291:E1291"/>
    <mergeCell ref="C1292:E1292"/>
    <mergeCell ref="C1273:E1273"/>
    <mergeCell ref="B1276:B1277"/>
    <mergeCell ref="C1276:E1276"/>
    <mergeCell ref="C1277:E1277"/>
    <mergeCell ref="B1278:E1278"/>
    <mergeCell ref="B1275:E1275"/>
    <mergeCell ref="C1274:E1274"/>
    <mergeCell ref="C1272:E1272"/>
    <mergeCell ref="B1271:I1271"/>
    <mergeCell ref="B1258:C1258"/>
    <mergeCell ref="D1258:I1258"/>
    <mergeCell ref="C1266:E1266"/>
    <mergeCell ref="C1267:E1267"/>
    <mergeCell ref="C1268:E1268"/>
    <mergeCell ref="C1269:E1269"/>
    <mergeCell ref="C1270:E1270"/>
    <mergeCell ref="C1251:E1252"/>
    <mergeCell ref="B1254:B1255"/>
    <mergeCell ref="C1254:E1254"/>
    <mergeCell ref="C1255:E1255"/>
    <mergeCell ref="B1256:E1256"/>
    <mergeCell ref="C1250:E1250"/>
    <mergeCell ref="B1237:C1237"/>
    <mergeCell ref="D1237:I1237"/>
    <mergeCell ref="C1245:E1245"/>
    <mergeCell ref="C1246:E1246"/>
    <mergeCell ref="C1247:E1247"/>
    <mergeCell ref="C1248:E1248"/>
    <mergeCell ref="B1249:I1249"/>
    <mergeCell ref="B1215:C1215"/>
    <mergeCell ref="D1215:I1215"/>
    <mergeCell ref="B1235:E1235"/>
    <mergeCell ref="C1229:E1229"/>
    <mergeCell ref="C1223:E1223"/>
    <mergeCell ref="C1224:E1224"/>
    <mergeCell ref="C1226:E1226"/>
    <mergeCell ref="C1227:E1227"/>
    <mergeCell ref="B1228:I1228"/>
    <mergeCell ref="C1225:E1225"/>
    <mergeCell ref="C1230:E1231"/>
    <mergeCell ref="B1233:B1234"/>
    <mergeCell ref="C1233:E1233"/>
    <mergeCell ref="C1234:E1234"/>
    <mergeCell ref="B1213:E1213"/>
    <mergeCell ref="C1207:E1207"/>
    <mergeCell ref="C1208:E1209"/>
    <mergeCell ref="B1211:B1212"/>
    <mergeCell ref="C1211:E1211"/>
    <mergeCell ref="C1212:E1212"/>
    <mergeCell ref="B1206:I1206"/>
    <mergeCell ref="B1193:C1193"/>
    <mergeCell ref="D1193:I1193"/>
    <mergeCell ref="C1201:E1201"/>
    <mergeCell ref="C1202:E1202"/>
    <mergeCell ref="C1203:E1203"/>
    <mergeCell ref="C1204:E1204"/>
    <mergeCell ref="C1205:E1205"/>
    <mergeCell ref="B1191:E1191"/>
    <mergeCell ref="C1185:E1185"/>
    <mergeCell ref="C1186:E1187"/>
    <mergeCell ref="B1189:B1190"/>
    <mergeCell ref="C1189:E1189"/>
    <mergeCell ref="C1190:E1190"/>
    <mergeCell ref="B1184:I1184"/>
    <mergeCell ref="B1171:C1171"/>
    <mergeCell ref="D1171:I1171"/>
    <mergeCell ref="C1179:E1179"/>
    <mergeCell ref="C1180:E1180"/>
    <mergeCell ref="C1181:E1181"/>
    <mergeCell ref="C1182:E1182"/>
    <mergeCell ref="C1183:E1183"/>
    <mergeCell ref="B1169:E1169"/>
    <mergeCell ref="C1163:E1163"/>
    <mergeCell ref="C1164:E1165"/>
    <mergeCell ref="B1167:B1168"/>
    <mergeCell ref="C1167:E1167"/>
    <mergeCell ref="C1168:E1168"/>
    <mergeCell ref="B1162:I1162"/>
    <mergeCell ref="B1149:C1149"/>
    <mergeCell ref="D1149:I1149"/>
    <mergeCell ref="C1157:E1157"/>
    <mergeCell ref="C1158:E1158"/>
    <mergeCell ref="C1159:E1159"/>
    <mergeCell ref="C1160:E1160"/>
    <mergeCell ref="C1161:E1161"/>
    <mergeCell ref="B1147:E1147"/>
    <mergeCell ref="C1141:E1141"/>
    <mergeCell ref="C1142:E1143"/>
    <mergeCell ref="B1145:B1146"/>
    <mergeCell ref="C1145:E1145"/>
    <mergeCell ref="C1146:E1146"/>
    <mergeCell ref="B1140:I1140"/>
    <mergeCell ref="B1127:C1127"/>
    <mergeCell ref="D1127:I1127"/>
    <mergeCell ref="C1135:E1135"/>
    <mergeCell ref="C1136:E1136"/>
    <mergeCell ref="C1137:E1137"/>
    <mergeCell ref="C1138:E1138"/>
    <mergeCell ref="C1139:E1139"/>
    <mergeCell ref="B1125:E1125"/>
    <mergeCell ref="C1119:E1119"/>
    <mergeCell ref="C1120:E1121"/>
    <mergeCell ref="B1123:B1124"/>
    <mergeCell ref="C1123:E1123"/>
    <mergeCell ref="C1124:E1124"/>
    <mergeCell ref="B1118:I1118"/>
    <mergeCell ref="B1105:C1105"/>
    <mergeCell ref="D1105:I1105"/>
    <mergeCell ref="C1113:E1113"/>
    <mergeCell ref="C1114:E1114"/>
    <mergeCell ref="C1115:E1115"/>
    <mergeCell ref="C1116:E1116"/>
    <mergeCell ref="C1117:E1117"/>
    <mergeCell ref="B1103:E1103"/>
    <mergeCell ref="C1097:E1097"/>
    <mergeCell ref="C1098:E1099"/>
    <mergeCell ref="B1101:B1102"/>
    <mergeCell ref="C1101:E1101"/>
    <mergeCell ref="C1102:E1102"/>
    <mergeCell ref="B1096:I1096"/>
    <mergeCell ref="B1083:C1083"/>
    <mergeCell ref="D1083:I1083"/>
    <mergeCell ref="C1091:E1091"/>
    <mergeCell ref="C1092:E1092"/>
    <mergeCell ref="C1093:E1093"/>
    <mergeCell ref="C1094:E1094"/>
    <mergeCell ref="C1095:E1095"/>
    <mergeCell ref="B1081:E1081"/>
    <mergeCell ref="C1075:E1075"/>
    <mergeCell ref="C1076:E1077"/>
    <mergeCell ref="B1079:B1080"/>
    <mergeCell ref="C1079:E1079"/>
    <mergeCell ref="C1080:E1080"/>
    <mergeCell ref="B1074:I1074"/>
    <mergeCell ref="B1061:C1061"/>
    <mergeCell ref="D1061:I1061"/>
    <mergeCell ref="C1069:E1069"/>
    <mergeCell ref="C1070:E1070"/>
    <mergeCell ref="C1071:E1071"/>
    <mergeCell ref="C1072:E1072"/>
    <mergeCell ref="C1073:E1073"/>
    <mergeCell ref="B1059:E1059"/>
    <mergeCell ref="C1053:E1053"/>
    <mergeCell ref="C1054:E1055"/>
    <mergeCell ref="B1057:B1058"/>
    <mergeCell ref="C1057:E1057"/>
    <mergeCell ref="C1058:E1058"/>
    <mergeCell ref="B1052:I1052"/>
    <mergeCell ref="B1039:C1039"/>
    <mergeCell ref="D1039:I1039"/>
    <mergeCell ref="C1047:E1047"/>
    <mergeCell ref="C1048:E1048"/>
    <mergeCell ref="C1049:E1049"/>
    <mergeCell ref="C1050:E1050"/>
    <mergeCell ref="C1051:E1051"/>
    <mergeCell ref="B1037:E1037"/>
    <mergeCell ref="C1031:E1031"/>
    <mergeCell ref="C1032:E1033"/>
    <mergeCell ref="B1035:B1036"/>
    <mergeCell ref="C1035:E1035"/>
    <mergeCell ref="C1036:E1036"/>
    <mergeCell ref="B1030:I1030"/>
    <mergeCell ref="B1017:C1017"/>
    <mergeCell ref="D1017:I1017"/>
    <mergeCell ref="C1025:E1025"/>
    <mergeCell ref="C1026:E1026"/>
    <mergeCell ref="C1027:E1027"/>
    <mergeCell ref="C1028:E1028"/>
    <mergeCell ref="C1029:E1029"/>
    <mergeCell ref="B1015:E1015"/>
    <mergeCell ref="C1009:E1009"/>
    <mergeCell ref="C1010:E1011"/>
    <mergeCell ref="B1013:B1014"/>
    <mergeCell ref="C1013:E1013"/>
    <mergeCell ref="C1014:E1014"/>
    <mergeCell ref="B1008:I1008"/>
    <mergeCell ref="B995:C995"/>
    <mergeCell ref="D995:I995"/>
    <mergeCell ref="C1003:E1003"/>
    <mergeCell ref="C1004:E1004"/>
    <mergeCell ref="C1005:E1005"/>
    <mergeCell ref="C1006:E1006"/>
    <mergeCell ref="C1007:E1007"/>
    <mergeCell ref="B993:E993"/>
    <mergeCell ref="C987:E987"/>
    <mergeCell ref="C988:E989"/>
    <mergeCell ref="B991:B992"/>
    <mergeCell ref="C991:E991"/>
    <mergeCell ref="C992:E992"/>
    <mergeCell ref="B986:I986"/>
    <mergeCell ref="B973:C973"/>
    <mergeCell ref="D973:I973"/>
    <mergeCell ref="C981:E981"/>
    <mergeCell ref="C982:E982"/>
    <mergeCell ref="C983:E983"/>
    <mergeCell ref="C984:E984"/>
    <mergeCell ref="C985:E985"/>
    <mergeCell ref="B971:E971"/>
    <mergeCell ref="C965:E965"/>
    <mergeCell ref="C966:E967"/>
    <mergeCell ref="B969:B970"/>
    <mergeCell ref="C969:E969"/>
    <mergeCell ref="C970:E970"/>
    <mergeCell ref="B964:I964"/>
    <mergeCell ref="B951:C951"/>
    <mergeCell ref="D951:I951"/>
    <mergeCell ref="C959:E959"/>
    <mergeCell ref="C960:E960"/>
    <mergeCell ref="C961:E961"/>
    <mergeCell ref="C962:E962"/>
    <mergeCell ref="C963:E963"/>
    <mergeCell ref="B949:E949"/>
    <mergeCell ref="C943:E943"/>
    <mergeCell ref="C944:E945"/>
    <mergeCell ref="B947:B948"/>
    <mergeCell ref="C947:E947"/>
    <mergeCell ref="C948:E948"/>
    <mergeCell ref="B942:I942"/>
    <mergeCell ref="B929:C929"/>
    <mergeCell ref="D929:I929"/>
    <mergeCell ref="C937:E937"/>
    <mergeCell ref="C938:E938"/>
    <mergeCell ref="C939:E939"/>
    <mergeCell ref="C940:E940"/>
    <mergeCell ref="C941:E941"/>
    <mergeCell ref="B927:E927"/>
    <mergeCell ref="C921:E921"/>
    <mergeCell ref="C922:E923"/>
    <mergeCell ref="B925:B926"/>
    <mergeCell ref="C925:E925"/>
    <mergeCell ref="C926:E926"/>
    <mergeCell ref="B920:I920"/>
    <mergeCell ref="B907:C907"/>
    <mergeCell ref="D907:I907"/>
    <mergeCell ref="C915:E915"/>
    <mergeCell ref="C916:E916"/>
    <mergeCell ref="C917:E917"/>
    <mergeCell ref="C918:E918"/>
    <mergeCell ref="C919:E919"/>
    <mergeCell ref="B905:E905"/>
    <mergeCell ref="C899:E899"/>
    <mergeCell ref="C900:E901"/>
    <mergeCell ref="B903:B904"/>
    <mergeCell ref="C903:E903"/>
    <mergeCell ref="C904:E904"/>
    <mergeCell ref="B898:I898"/>
    <mergeCell ref="B885:C885"/>
    <mergeCell ref="D885:I885"/>
    <mergeCell ref="C893:E893"/>
    <mergeCell ref="C894:E894"/>
    <mergeCell ref="C895:E895"/>
    <mergeCell ref="C896:E896"/>
    <mergeCell ref="C897:E897"/>
    <mergeCell ref="B883:E883"/>
    <mergeCell ref="C877:E877"/>
    <mergeCell ref="C878:E879"/>
    <mergeCell ref="B881:B882"/>
    <mergeCell ref="C881:E881"/>
    <mergeCell ref="C882:E882"/>
    <mergeCell ref="B876:I876"/>
    <mergeCell ref="B863:C863"/>
    <mergeCell ref="D863:I863"/>
    <mergeCell ref="C871:E871"/>
    <mergeCell ref="C872:E872"/>
    <mergeCell ref="C873:E873"/>
    <mergeCell ref="C874:E874"/>
    <mergeCell ref="C875:E875"/>
    <mergeCell ref="B861:E861"/>
    <mergeCell ref="C855:E855"/>
    <mergeCell ref="C856:E857"/>
    <mergeCell ref="B859:B860"/>
    <mergeCell ref="C859:E859"/>
    <mergeCell ref="C860:E860"/>
    <mergeCell ref="B854:I854"/>
    <mergeCell ref="B841:C841"/>
    <mergeCell ref="D841:I841"/>
    <mergeCell ref="C849:E849"/>
    <mergeCell ref="C850:E850"/>
    <mergeCell ref="C851:E851"/>
    <mergeCell ref="C852:E852"/>
    <mergeCell ref="C853:E853"/>
    <mergeCell ref="B839:E839"/>
    <mergeCell ref="C833:E833"/>
    <mergeCell ref="C834:E835"/>
    <mergeCell ref="B837:B838"/>
    <mergeCell ref="C837:E837"/>
    <mergeCell ref="C838:E838"/>
    <mergeCell ref="B832:I832"/>
    <mergeCell ref="B819:C819"/>
    <mergeCell ref="D819:I819"/>
    <mergeCell ref="C827:E827"/>
    <mergeCell ref="C828:E828"/>
    <mergeCell ref="C829:E829"/>
    <mergeCell ref="C830:E830"/>
    <mergeCell ref="C831:E831"/>
    <mergeCell ref="B817:E817"/>
    <mergeCell ref="C811:E811"/>
    <mergeCell ref="C812:E813"/>
    <mergeCell ref="B815:B816"/>
    <mergeCell ref="C815:E815"/>
    <mergeCell ref="C816:E816"/>
    <mergeCell ref="B810:I810"/>
    <mergeCell ref="B797:C797"/>
    <mergeCell ref="D797:I797"/>
    <mergeCell ref="C805:E805"/>
    <mergeCell ref="C806:E806"/>
    <mergeCell ref="C807:E807"/>
    <mergeCell ref="C808:E808"/>
    <mergeCell ref="C809:E809"/>
    <mergeCell ref="B795:E795"/>
    <mergeCell ref="C789:E789"/>
    <mergeCell ref="C790:E791"/>
    <mergeCell ref="B793:B794"/>
    <mergeCell ref="C793:E793"/>
    <mergeCell ref="C794:E794"/>
    <mergeCell ref="B788:I788"/>
    <mergeCell ref="B775:C775"/>
    <mergeCell ref="D775:I775"/>
    <mergeCell ref="C783:E783"/>
    <mergeCell ref="C784:E784"/>
    <mergeCell ref="C785:E785"/>
    <mergeCell ref="C786:E786"/>
    <mergeCell ref="C787:E787"/>
    <mergeCell ref="B773:E773"/>
    <mergeCell ref="C767:E767"/>
    <mergeCell ref="C768:E769"/>
    <mergeCell ref="B771:B772"/>
    <mergeCell ref="C771:E771"/>
    <mergeCell ref="C772:E772"/>
    <mergeCell ref="B766:I766"/>
    <mergeCell ref="B753:C753"/>
    <mergeCell ref="D753:I753"/>
    <mergeCell ref="C761:E761"/>
    <mergeCell ref="C762:E762"/>
    <mergeCell ref="C763:E763"/>
    <mergeCell ref="C764:E764"/>
    <mergeCell ref="C765:E765"/>
    <mergeCell ref="B751:E751"/>
    <mergeCell ref="C745:E745"/>
    <mergeCell ref="B749:B750"/>
    <mergeCell ref="C749:E749"/>
    <mergeCell ref="C750:E750"/>
    <mergeCell ref="B730:B731"/>
    <mergeCell ref="C730:E730"/>
    <mergeCell ref="B732:E732"/>
    <mergeCell ref="B744:I744"/>
    <mergeCell ref="C746:E747"/>
    <mergeCell ref="C742:E742"/>
    <mergeCell ref="B734:C734"/>
    <mergeCell ref="D734:I734"/>
    <mergeCell ref="C743:E743"/>
    <mergeCell ref="C726:E726"/>
    <mergeCell ref="C727:E728"/>
    <mergeCell ref="C723:E723"/>
    <mergeCell ref="C722:E722"/>
    <mergeCell ref="C731:E731"/>
    <mergeCell ref="B712:C712"/>
    <mergeCell ref="D712:I712"/>
    <mergeCell ref="C721:E721"/>
    <mergeCell ref="C724:E724"/>
    <mergeCell ref="B725:I725"/>
    <mergeCell ref="C705:E706"/>
    <mergeCell ref="B710:E710"/>
    <mergeCell ref="C709:E709"/>
    <mergeCell ref="B708:B709"/>
    <mergeCell ref="C708:E708"/>
    <mergeCell ref="C690:E690"/>
    <mergeCell ref="B689:B690"/>
    <mergeCell ref="C689:E689"/>
    <mergeCell ref="B691:E691"/>
    <mergeCell ref="C704:E704"/>
    <mergeCell ref="B693:C693"/>
    <mergeCell ref="C701:E701"/>
    <mergeCell ref="C702:E702"/>
    <mergeCell ref="B703:I703"/>
    <mergeCell ref="C680:E680"/>
    <mergeCell ref="C683:E683"/>
    <mergeCell ref="B684:I684"/>
    <mergeCell ref="C685:E685"/>
    <mergeCell ref="C686:E687"/>
    <mergeCell ref="C682:E682"/>
    <mergeCell ref="C681:E681"/>
    <mergeCell ref="B653:C653"/>
    <mergeCell ref="D653:I653"/>
    <mergeCell ref="C661:E661"/>
    <mergeCell ref="C662:E662"/>
    <mergeCell ref="B672:C672"/>
    <mergeCell ref="D672:I672"/>
    <mergeCell ref="B663:I663"/>
    <mergeCell ref="C664:E664"/>
    <mergeCell ref="C665:E666"/>
    <mergeCell ref="B670:E670"/>
    <mergeCell ref="C669:E669"/>
    <mergeCell ref="B668:B669"/>
    <mergeCell ref="C668:E668"/>
    <mergeCell ref="C645:E645"/>
    <mergeCell ref="C646:E647"/>
    <mergeCell ref="B651:E651"/>
    <mergeCell ref="C650:E650"/>
    <mergeCell ref="B649:B650"/>
    <mergeCell ref="C649:E649"/>
    <mergeCell ref="B615:C615"/>
    <mergeCell ref="D615:I615"/>
    <mergeCell ref="C623:E623"/>
    <mergeCell ref="C624:E624"/>
    <mergeCell ref="B644:I644"/>
    <mergeCell ref="B634:C634"/>
    <mergeCell ref="D634:I634"/>
    <mergeCell ref="C642:E642"/>
    <mergeCell ref="C643:E643"/>
    <mergeCell ref="B625:I625"/>
    <mergeCell ref="C626:E626"/>
    <mergeCell ref="C627:E628"/>
    <mergeCell ref="B632:E632"/>
    <mergeCell ref="C631:E631"/>
    <mergeCell ref="B630:B631"/>
    <mergeCell ref="C630:E630"/>
    <mergeCell ref="C604:E604"/>
    <mergeCell ref="B596:C596"/>
    <mergeCell ref="C612:E612"/>
    <mergeCell ref="B613:E613"/>
    <mergeCell ref="C605:E605"/>
    <mergeCell ref="B606:I606"/>
    <mergeCell ref="C607:E607"/>
    <mergeCell ref="C608:E609"/>
    <mergeCell ref="B611:B612"/>
    <mergeCell ref="C611:E611"/>
    <mergeCell ref="C589:E590"/>
    <mergeCell ref="B594:E594"/>
    <mergeCell ref="C593:E593"/>
    <mergeCell ref="B592:B593"/>
    <mergeCell ref="C592:E592"/>
    <mergeCell ref="B558:C558"/>
    <mergeCell ref="D558:I558"/>
    <mergeCell ref="C566:E566"/>
    <mergeCell ref="C567:E567"/>
    <mergeCell ref="C588:E588"/>
    <mergeCell ref="B577:C577"/>
    <mergeCell ref="C585:E585"/>
    <mergeCell ref="C586:E586"/>
    <mergeCell ref="B587:I587"/>
    <mergeCell ref="B568:I568"/>
    <mergeCell ref="C569:E569"/>
    <mergeCell ref="C570:E571"/>
    <mergeCell ref="B575:E575"/>
    <mergeCell ref="C574:E574"/>
    <mergeCell ref="B573:B574"/>
    <mergeCell ref="C573:E573"/>
    <mergeCell ref="C551:E552"/>
    <mergeCell ref="B556:E556"/>
    <mergeCell ref="C555:E555"/>
    <mergeCell ref="B554:B555"/>
    <mergeCell ref="C554:E554"/>
    <mergeCell ref="B520:C520"/>
    <mergeCell ref="C528:E528"/>
    <mergeCell ref="C529:E529"/>
    <mergeCell ref="B530:I530"/>
    <mergeCell ref="C550:E550"/>
    <mergeCell ref="B539:C539"/>
    <mergeCell ref="C547:E547"/>
    <mergeCell ref="C548:E548"/>
    <mergeCell ref="B549:I549"/>
    <mergeCell ref="C531:E531"/>
    <mergeCell ref="C532:E533"/>
    <mergeCell ref="B537:E537"/>
    <mergeCell ref="C536:E536"/>
    <mergeCell ref="B535:B536"/>
    <mergeCell ref="C535:E535"/>
    <mergeCell ref="B501:C501"/>
    <mergeCell ref="D501:I501"/>
    <mergeCell ref="B518:E518"/>
    <mergeCell ref="C509:E509"/>
    <mergeCell ref="C510:E510"/>
    <mergeCell ref="B511:I511"/>
    <mergeCell ref="C512:E512"/>
    <mergeCell ref="C513:E514"/>
    <mergeCell ref="B516:B517"/>
    <mergeCell ref="C516:E516"/>
    <mergeCell ref="C517:E517"/>
    <mergeCell ref="C490:E490"/>
    <mergeCell ref="B482:C482"/>
    <mergeCell ref="C498:E498"/>
    <mergeCell ref="B499:E499"/>
    <mergeCell ref="C491:E491"/>
    <mergeCell ref="B492:I492"/>
    <mergeCell ref="C493:E493"/>
    <mergeCell ref="C494:E495"/>
    <mergeCell ref="B497:B498"/>
    <mergeCell ref="C497:E497"/>
    <mergeCell ref="B463:C463"/>
    <mergeCell ref="D463:I463"/>
    <mergeCell ref="B480:E480"/>
    <mergeCell ref="C471:E471"/>
    <mergeCell ref="C472:E472"/>
    <mergeCell ref="B473:I473"/>
    <mergeCell ref="C474:E474"/>
    <mergeCell ref="C475:E476"/>
    <mergeCell ref="B478:B479"/>
    <mergeCell ref="C478:E478"/>
    <mergeCell ref="C479:E479"/>
    <mergeCell ref="B461:E461"/>
    <mergeCell ref="C452:E452"/>
    <mergeCell ref="C453:E453"/>
    <mergeCell ref="B454:I454"/>
    <mergeCell ref="C455:E455"/>
    <mergeCell ref="C456:E457"/>
    <mergeCell ref="B444:C444"/>
    <mergeCell ref="D444:I444"/>
    <mergeCell ref="B459:B460"/>
    <mergeCell ref="C459:E459"/>
    <mergeCell ref="C460:E460"/>
    <mergeCell ref="B425:C425"/>
    <mergeCell ref="D425:I425"/>
    <mergeCell ref="B442:E442"/>
    <mergeCell ref="C433:E433"/>
    <mergeCell ref="C434:E434"/>
    <mergeCell ref="B435:I435"/>
    <mergeCell ref="C436:E436"/>
    <mergeCell ref="C437:E438"/>
    <mergeCell ref="B440:B441"/>
    <mergeCell ref="C440:E440"/>
    <mergeCell ref="C441:E441"/>
    <mergeCell ref="B423:E423"/>
    <mergeCell ref="D406:I406"/>
    <mergeCell ref="C415:E415"/>
    <mergeCell ref="B416:I416"/>
    <mergeCell ref="C417:E417"/>
    <mergeCell ref="C418:E419"/>
    <mergeCell ref="C414:E414"/>
    <mergeCell ref="B404:E404"/>
    <mergeCell ref="C394:E394"/>
    <mergeCell ref="C396:E396"/>
    <mergeCell ref="B421:B422"/>
    <mergeCell ref="C421:E421"/>
    <mergeCell ref="C422:E422"/>
    <mergeCell ref="B406:C406"/>
    <mergeCell ref="C399:E400"/>
    <mergeCell ref="B402:B403"/>
    <mergeCell ref="C402:E402"/>
    <mergeCell ref="C403:E403"/>
    <mergeCell ref="C395:E395"/>
    <mergeCell ref="B385:C385"/>
    <mergeCell ref="C393:E393"/>
    <mergeCell ref="D385:I385"/>
    <mergeCell ref="B397:I397"/>
    <mergeCell ref="C398:E398"/>
    <mergeCell ref="B366:C366"/>
    <mergeCell ref="C374:E374"/>
    <mergeCell ref="D366:I366"/>
    <mergeCell ref="B376:I376"/>
    <mergeCell ref="C375:E375"/>
    <mergeCell ref="B383:E383"/>
    <mergeCell ref="C380:E380"/>
    <mergeCell ref="C377:E377"/>
    <mergeCell ref="C378:E379"/>
    <mergeCell ref="B381:B382"/>
    <mergeCell ref="C381:E381"/>
    <mergeCell ref="C382:E382"/>
    <mergeCell ref="B364:E364"/>
    <mergeCell ref="C361:E361"/>
    <mergeCell ref="C354:E354"/>
    <mergeCell ref="C355:E355"/>
    <mergeCell ref="B362:B363"/>
    <mergeCell ref="C362:E362"/>
    <mergeCell ref="C363:E363"/>
    <mergeCell ref="B345:C345"/>
    <mergeCell ref="D345:I345"/>
    <mergeCell ref="C353:E353"/>
    <mergeCell ref="C356:E356"/>
    <mergeCell ref="B357:I357"/>
    <mergeCell ref="C358:E358"/>
    <mergeCell ref="C359:E360"/>
    <mergeCell ref="C337:E337"/>
    <mergeCell ref="B324:C324"/>
    <mergeCell ref="D324:I324"/>
    <mergeCell ref="C332:E332"/>
    <mergeCell ref="C333:E333"/>
    <mergeCell ref="C334:E334"/>
    <mergeCell ref="C335:E335"/>
    <mergeCell ref="B336:I336"/>
    <mergeCell ref="B343:E343"/>
    <mergeCell ref="C338:E339"/>
    <mergeCell ref="C340:E340"/>
    <mergeCell ref="B341:B342"/>
    <mergeCell ref="C341:E341"/>
    <mergeCell ref="C342:E342"/>
    <mergeCell ref="C316:E316"/>
    <mergeCell ref="B303:C303"/>
    <mergeCell ref="D303:I303"/>
    <mergeCell ref="C311:E311"/>
    <mergeCell ref="C312:E312"/>
    <mergeCell ref="C313:E313"/>
    <mergeCell ref="C314:E314"/>
    <mergeCell ref="B315:I315"/>
    <mergeCell ref="B322:E322"/>
    <mergeCell ref="C317:E318"/>
    <mergeCell ref="C319:E319"/>
    <mergeCell ref="B320:B321"/>
    <mergeCell ref="C320:E320"/>
    <mergeCell ref="C321:E321"/>
    <mergeCell ref="C295:E295"/>
    <mergeCell ref="B282:C282"/>
    <mergeCell ref="D282:I282"/>
    <mergeCell ref="C290:E290"/>
    <mergeCell ref="C291:E291"/>
    <mergeCell ref="C292:E292"/>
    <mergeCell ref="C293:E293"/>
    <mergeCell ref="B294:I294"/>
    <mergeCell ref="B301:E301"/>
    <mergeCell ref="C296:E297"/>
    <mergeCell ref="C298:E298"/>
    <mergeCell ref="B299:B300"/>
    <mergeCell ref="C299:E299"/>
    <mergeCell ref="C300:E300"/>
    <mergeCell ref="C274:E274"/>
    <mergeCell ref="B261:C261"/>
    <mergeCell ref="D261:I261"/>
    <mergeCell ref="C269:E269"/>
    <mergeCell ref="C270:E270"/>
    <mergeCell ref="C271:E271"/>
    <mergeCell ref="C272:E272"/>
    <mergeCell ref="B273:I273"/>
    <mergeCell ref="B280:E280"/>
    <mergeCell ref="C275:E276"/>
    <mergeCell ref="C277:E277"/>
    <mergeCell ref="B278:B279"/>
    <mergeCell ref="C278:E278"/>
    <mergeCell ref="C279:E279"/>
    <mergeCell ref="C230:E230"/>
    <mergeCell ref="B231:I231"/>
    <mergeCell ref="B259:E259"/>
    <mergeCell ref="C254:E255"/>
    <mergeCell ref="C256:E256"/>
    <mergeCell ref="B257:B258"/>
    <mergeCell ref="C257:E257"/>
    <mergeCell ref="C258:E258"/>
    <mergeCell ref="C253:E253"/>
    <mergeCell ref="B240:C240"/>
    <mergeCell ref="D240:I240"/>
    <mergeCell ref="C248:E248"/>
    <mergeCell ref="C249:E249"/>
    <mergeCell ref="C250:E250"/>
    <mergeCell ref="C251:E251"/>
    <mergeCell ref="B252:I252"/>
    <mergeCell ref="B215:B216"/>
    <mergeCell ref="C215:E215"/>
    <mergeCell ref="C216:E216"/>
    <mergeCell ref="B217:E217"/>
    <mergeCell ref="B238:E238"/>
    <mergeCell ref="C233:E234"/>
    <mergeCell ref="C235:E235"/>
    <mergeCell ref="B236:B237"/>
    <mergeCell ref="C236:E236"/>
    <mergeCell ref="C237:E237"/>
    <mergeCell ref="C232:E232"/>
    <mergeCell ref="B219:C219"/>
    <mergeCell ref="D219:I219"/>
    <mergeCell ref="C227:E227"/>
    <mergeCell ref="C228:E228"/>
    <mergeCell ref="C229:E229"/>
    <mergeCell ref="C209:E209"/>
    <mergeCell ref="B210:I210"/>
    <mergeCell ref="C211:E211"/>
    <mergeCell ref="C212:E213"/>
    <mergeCell ref="C214:E214"/>
    <mergeCell ref="B198:C198"/>
    <mergeCell ref="D198:I198"/>
    <mergeCell ref="C206:E206"/>
    <mergeCell ref="C207:E207"/>
    <mergeCell ref="C208:E208"/>
    <mergeCell ref="C190:E190"/>
    <mergeCell ref="B177:C177"/>
    <mergeCell ref="D177:I177"/>
    <mergeCell ref="C185:E185"/>
    <mergeCell ref="C186:E186"/>
    <mergeCell ref="C187:E187"/>
    <mergeCell ref="C188:E188"/>
    <mergeCell ref="B189:I189"/>
    <mergeCell ref="B196:E196"/>
    <mergeCell ref="C191:E192"/>
    <mergeCell ref="C193:E193"/>
    <mergeCell ref="B194:B195"/>
    <mergeCell ref="C194:E194"/>
    <mergeCell ref="C195:E195"/>
    <mergeCell ref="C169:E169"/>
    <mergeCell ref="B156:C156"/>
    <mergeCell ref="D156:I156"/>
    <mergeCell ref="C164:E164"/>
    <mergeCell ref="C165:E165"/>
    <mergeCell ref="C166:E166"/>
    <mergeCell ref="C167:E167"/>
    <mergeCell ref="B168:I168"/>
    <mergeCell ref="B175:E175"/>
    <mergeCell ref="C170:E171"/>
    <mergeCell ref="C172:E172"/>
    <mergeCell ref="B173:B174"/>
    <mergeCell ref="C173:E173"/>
    <mergeCell ref="C174:E174"/>
    <mergeCell ref="C148:E148"/>
    <mergeCell ref="B135:C135"/>
    <mergeCell ref="C143:E143"/>
    <mergeCell ref="C144:E144"/>
    <mergeCell ref="C145:E145"/>
    <mergeCell ref="C146:E146"/>
    <mergeCell ref="B147:I147"/>
    <mergeCell ref="D135:I135"/>
    <mergeCell ref="B154:E154"/>
    <mergeCell ref="C149:E150"/>
    <mergeCell ref="C151:E151"/>
    <mergeCell ref="B152:B153"/>
    <mergeCell ref="C152:E152"/>
    <mergeCell ref="C153:E153"/>
    <mergeCell ref="B19:E19"/>
    <mergeCell ref="B1:I1"/>
    <mergeCell ref="B3:C3"/>
    <mergeCell ref="D3:I3"/>
    <mergeCell ref="B21:C21"/>
    <mergeCell ref="D21:I21"/>
    <mergeCell ref="C11:E11"/>
    <mergeCell ref="C12:E12"/>
    <mergeCell ref="C13:E13"/>
    <mergeCell ref="C14:E15"/>
    <mergeCell ref="B17:B18"/>
    <mergeCell ref="C17:E17"/>
    <mergeCell ref="C18:E18"/>
    <mergeCell ref="C29:E29"/>
    <mergeCell ref="C30:E30"/>
    <mergeCell ref="C31:E31"/>
    <mergeCell ref="C32:E32"/>
    <mergeCell ref="B33:I33"/>
    <mergeCell ref="C34:E34"/>
    <mergeCell ref="C35:E36"/>
    <mergeCell ref="C37:E37"/>
    <mergeCell ref="B38:B39"/>
    <mergeCell ref="C38:E38"/>
    <mergeCell ref="C39:E39"/>
    <mergeCell ref="B40:E40"/>
    <mergeCell ref="B42:C42"/>
    <mergeCell ref="D42:I42"/>
    <mergeCell ref="C50:E50"/>
    <mergeCell ref="C51:E51"/>
    <mergeCell ref="B52:I52"/>
    <mergeCell ref="C53:E53"/>
    <mergeCell ref="C54:E55"/>
    <mergeCell ref="B57:B58"/>
    <mergeCell ref="C57:E57"/>
    <mergeCell ref="C58:E58"/>
    <mergeCell ref="B59:E59"/>
    <mergeCell ref="B61:C61"/>
    <mergeCell ref="D61:I61"/>
    <mergeCell ref="C69:E69"/>
    <mergeCell ref="C70:E70"/>
    <mergeCell ref="C71:E71"/>
    <mergeCell ref="C72:E73"/>
    <mergeCell ref="B75:B76"/>
    <mergeCell ref="C75:E75"/>
    <mergeCell ref="C76:E76"/>
    <mergeCell ref="C108:E109"/>
    <mergeCell ref="B111:B112"/>
    <mergeCell ref="C111:E111"/>
    <mergeCell ref="C112:E112"/>
    <mergeCell ref="B77:E77"/>
    <mergeCell ref="B95:E95"/>
    <mergeCell ref="B79:C79"/>
    <mergeCell ref="D79:I79"/>
    <mergeCell ref="C87:E87"/>
    <mergeCell ref="C88:E88"/>
    <mergeCell ref="C89:E89"/>
    <mergeCell ref="C90:E91"/>
    <mergeCell ref="B93:B94"/>
    <mergeCell ref="C93:E93"/>
    <mergeCell ref="C94:E94"/>
    <mergeCell ref="B97:C97"/>
    <mergeCell ref="D97:I97"/>
    <mergeCell ref="C105:E105"/>
    <mergeCell ref="C106:E106"/>
    <mergeCell ref="C107:E107"/>
    <mergeCell ref="B115:C115"/>
    <mergeCell ref="D115:I115"/>
    <mergeCell ref="C124:E124"/>
    <mergeCell ref="C125:E125"/>
    <mergeCell ref="B113:E113"/>
    <mergeCell ref="B131:B132"/>
    <mergeCell ref="C131:E131"/>
    <mergeCell ref="C132:E132"/>
    <mergeCell ref="B133:E133"/>
    <mergeCell ref="B126:I126"/>
    <mergeCell ref="C127:E127"/>
    <mergeCell ref="C128:E129"/>
  </mergeCells>
  <pageMargins left="0.35433070866141736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2022-02-01T11:05:35Z</dcterms:modified>
</cp:coreProperties>
</file>