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96" yWindow="96" windowWidth="12828" windowHeight="10980" tabRatio="599" activeTab="6"/>
  </bookViews>
  <sheets>
    <sheet name="2-13_ЛРВ" sheetId="43" r:id="rId1"/>
    <sheet name="РЕСУРС" sheetId="44" r:id="rId2"/>
    <sheet name="Лист1" sheetId="46" state="hidden" r:id="rId3"/>
    <sheet name="деф.акт" sheetId="42" r:id="rId4"/>
    <sheet name="2-14_ЛРВ" sheetId="47" r:id="rId5"/>
    <sheet name="РЕСУРС (2)" sheetId="48" r:id="rId6"/>
    <sheet name="деф.акт (2)" sheetId="49" r:id="rId7"/>
  </sheets>
  <definedNames>
    <definedName name="_xlnm.Print_Titles" localSheetId="0">'2-13_ЛРВ'!$14:$14</definedName>
    <definedName name="_xlnm.Print_Titles" localSheetId="4">'2-14_ЛРВ'!$14:$14</definedName>
    <definedName name="_xlnm.Print_Titles" localSheetId="1">РЕСУРС!$11:$11</definedName>
    <definedName name="_xlnm.Print_Titles" localSheetId="5">'РЕСУРС (2)'!$11:$11</definedName>
    <definedName name="_xlnm.Print_Area" localSheetId="2">Лист1!$A$1:$F$31</definedName>
  </definedNames>
  <calcPr calcId="125725"/>
</workbook>
</file>

<file path=xl/calcChain.xml><?xml version="1.0" encoding="utf-8"?>
<calcChain xmlns="http://schemas.openxmlformats.org/spreadsheetml/2006/main">
  <c r="C93" i="49"/>
  <c r="C91"/>
  <c r="C51"/>
  <c r="C50"/>
  <c r="C49"/>
  <c r="C39"/>
  <c r="C44" s="1"/>
  <c r="C19"/>
  <c r="D18" i="48"/>
  <c r="C42" i="49" l="1"/>
  <c r="C41"/>
  <c r="C43" s="1"/>
  <c r="C40"/>
  <c r="H12" i="46" l="1"/>
  <c r="D13"/>
  <c r="D11"/>
  <c r="D19"/>
  <c r="D12" l="1"/>
  <c r="D17" i="44"/>
  <c r="D7" i="46" s="1"/>
  <c r="C18" i="42"/>
  <c r="C38" s="1"/>
  <c r="C48"/>
  <c r="C49"/>
  <c r="C50"/>
  <c r="C79"/>
  <c r="C39" l="1"/>
  <c r="C43"/>
  <c r="C40"/>
  <c r="C42" s="1"/>
  <c r="C41"/>
</calcChain>
</file>

<file path=xl/sharedStrings.xml><?xml version="1.0" encoding="utf-8"?>
<sst xmlns="http://schemas.openxmlformats.org/spreadsheetml/2006/main" count="3937" uniqueCount="1141">
  <si>
    <t>Затраты на страхование строительства объектов(0,32%)</t>
  </si>
  <si>
    <t>Кабельно-проводниковая продукция</t>
  </si>
  <si>
    <t xml:space="preserve"> </t>
  </si>
  <si>
    <t>Затраты на оборудование, мебель и инвентарь (Со)</t>
  </si>
  <si>
    <t>Нормативная трудоемкость объекта (Т)</t>
  </si>
  <si>
    <t>Среднемесячный фонд рабочего времени в часах по данным Министерства труда и социальной защиты населения Республики Узбекистан (Ф)</t>
  </si>
  <si>
    <t>Коэффициент учета размера отчислений на соцстрах (Ксс)</t>
  </si>
  <si>
    <t>Затраты на эксплуатацию машин и механизмов (Сэм)</t>
  </si>
  <si>
    <t>Прочие затраты и расходы подрядчика (Пп)</t>
  </si>
  <si>
    <t>час</t>
  </si>
  <si>
    <t>%</t>
  </si>
  <si>
    <t>тыс.сум</t>
  </si>
  <si>
    <t>Затраты на строительные материалы, изделия  (См)</t>
  </si>
  <si>
    <t>Коэфициент риска</t>
  </si>
  <si>
    <t>ресурсы по проекту</t>
  </si>
  <si>
    <t>коэфф.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</si>
  <si>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</si>
  <si>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</si>
  <si>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</si>
  <si>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чел/час</t>
  </si>
  <si>
    <t>тыс.сум /месяц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</si>
  <si>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</si>
  <si>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Кредитная линия (в соответствии с обоснованным  расчетом )</t>
  </si>
  <si>
    <t>8</t>
  </si>
  <si>
    <t>7</t>
  </si>
  <si>
    <t>6</t>
  </si>
  <si>
    <t>5</t>
  </si>
  <si>
    <t>4</t>
  </si>
  <si>
    <t>3</t>
  </si>
  <si>
    <t>2</t>
  </si>
  <si>
    <t>1</t>
  </si>
  <si>
    <t>Прочие затраты заказчика (ШНК 4.01.6-09 п4.18) (Пз в денежном выражении)</t>
  </si>
  <si>
    <t>Прочие затраты заказчика (ШНК 4.01.6-09 п4.18)  (Пз в % выражении)</t>
  </si>
  <si>
    <t xml:space="preserve">4. Затраты по данным ПОС (ШНК 4.01.16-09 п.4.16) </t>
  </si>
  <si>
    <t>3.Прочие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</si>
  <si>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>Транспортные затраты на материалы</t>
  </si>
  <si>
    <t>Конструкции</t>
  </si>
  <si>
    <t>Транспортные затраты на конструкции</t>
  </si>
  <si>
    <t>Транспортные затраты  на кабельно-проводниковую продукцию</t>
  </si>
  <si>
    <t>Затраты на доставку оборудования(2%),хранение (1,2%) (ШНК 4.01.16-09 п. 4.6.)</t>
  </si>
  <si>
    <t>_________________________</t>
  </si>
  <si>
    <t>Составил(а):</t>
  </si>
  <si>
    <t>(0+0,122)*0,7</t>
  </si>
  <si>
    <t>0,0854</t>
  </si>
  <si>
    <t>т</t>
  </si>
  <si>
    <t>Возврат металлолома (неподвижные опоры, отпаи, дренажные трубы, лестницы)</t>
  </si>
  <si>
    <t>570+8</t>
  </si>
  <si>
    <t>578</t>
  </si>
  <si>
    <t>м</t>
  </si>
  <si>
    <t>Возврат стальных труб Д=273 мм</t>
  </si>
  <si>
    <t/>
  </si>
  <si>
    <t>Возврат стоимости материалов заказчика</t>
  </si>
  <si>
    <t>шт</t>
  </si>
  <si>
    <t>Замена люков камер и кирпичных горловин (без стоимости люков)</t>
  </si>
  <si>
    <t>0,122</t>
  </si>
  <si>
    <t>Замена лестниц в камерах</t>
  </si>
  <si>
    <t>Укладка плит перекрытий</t>
  </si>
  <si>
    <t>Снятие плит покрытия камер</t>
  </si>
  <si>
    <t>Элементы камеры</t>
  </si>
  <si>
    <t>3,14*(273*0,001+2*0,04)*570+3,14*(273*0,001+2*0,04)*8+3,14*(273*0,001+2*0,04)*((30-0)*0,972)</t>
  </si>
  <si>
    <t>672,99</t>
  </si>
  <si>
    <t>м2</t>
  </si>
  <si>
    <t>Покрытие повехности изоляции трубопроводов изолом</t>
  </si>
  <si>
    <t>570+8+30*0,972</t>
  </si>
  <si>
    <t>Изоляция трубопроводов ватой минеральной</t>
  </si>
  <si>
    <t>13,6337</t>
  </si>
  <si>
    <t>Вывоз мусора автомобилями-самосвалами</t>
  </si>
  <si>
    <t>(3,14*(273*0,001+0,04)*0,04*570+3,14*(273*0,001+0,04)*0,04*8)*0,6</t>
  </si>
  <si>
    <t>Погрузка вручную мусора на автомобили-самосвалы</t>
  </si>
  <si>
    <t>3,14*273*0,001*570+3,14*273*0,001*8</t>
  </si>
  <si>
    <t>495,47</t>
  </si>
  <si>
    <t>Разборка теплоизоляции</t>
  </si>
  <si>
    <t>Теплоизоляция</t>
  </si>
  <si>
    <t>30</t>
  </si>
  <si>
    <t>Отводы Д=273 мм</t>
  </si>
  <si>
    <t>0,0409*30</t>
  </si>
  <si>
    <t>1,227</t>
  </si>
  <si>
    <t>Установка фасонных частей Д=0-250 мм</t>
  </si>
  <si>
    <t>ОКРУГЛ(570/6)+ОКРУГЛ(8/6)</t>
  </si>
  <si>
    <t>96</t>
  </si>
  <si>
    <t>Просвечивание стыков ультразвуковым дефектоскопом труб Д=273х6,0 мм</t>
  </si>
  <si>
    <t>3,14*273*0,001*570+3,14*273*0,001*8+0,3266*30</t>
  </si>
  <si>
    <t>505,27</t>
  </si>
  <si>
    <t>Окраска металлических поверхностей за два раза лаком БТ-577</t>
  </si>
  <si>
    <t>Присоединение трубопроводов к действующей магистрали Д=273 мм</t>
  </si>
  <si>
    <t>Установка задвижек стальных Д=250 мм</t>
  </si>
  <si>
    <t>Установка П-образных компенсаторов Д=250 мм</t>
  </si>
  <si>
    <t>Прокладка труб в камерах Д=273х6,0 мм</t>
  </si>
  <si>
    <t>570</t>
  </si>
  <si>
    <t>Прокладка трубопроводов подземной прокладки Д=273х6,0 мм</t>
  </si>
  <si>
    <t>0,0401*570+0,0401*8</t>
  </si>
  <si>
    <t>23,1778</t>
  </si>
  <si>
    <t>Разборка труб в камерах Д=273 мм</t>
  </si>
  <si>
    <t>Разборка трубопроводов подземной прокладки Д=273 мм</t>
  </si>
  <si>
    <t>Трубопроводы и арматура</t>
  </si>
  <si>
    <t>0,04*82</t>
  </si>
  <si>
    <t>3,28</t>
  </si>
  <si>
    <t>1,99*82</t>
  </si>
  <si>
    <t>163,18</t>
  </si>
  <si>
    <t>кг</t>
  </si>
  <si>
    <t>Диэлектрические прокладки</t>
  </si>
  <si>
    <t>ОКРУГЛ(570/7)+ОКРУГЛ(8/7)</t>
  </si>
  <si>
    <t>82</t>
  </si>
  <si>
    <t>Опорная подушка ОП-3</t>
  </si>
  <si>
    <t>Смена железобетонных опорных подушек</t>
  </si>
  <si>
    <t>Опоры скользящие Д=273 мм</t>
  </si>
  <si>
    <t>0,01483*82</t>
  </si>
  <si>
    <t>1,2161</t>
  </si>
  <si>
    <t>Монтаж скользящих опор</t>
  </si>
  <si>
    <t>Скользящие опоры</t>
  </si>
  <si>
    <t>0,5</t>
  </si>
  <si>
    <t>м3</t>
  </si>
  <si>
    <t>Восстановление стен каналов после ремонтных работ</t>
  </si>
  <si>
    <t>ОКРУГЛ(ОКРУГЛ(570/2/3)*0,02)</t>
  </si>
  <si>
    <t>Лотки Л11-8</t>
  </si>
  <si>
    <t>ОКРУГЛ(ОКРУГЛ(570/2/3)*0,3)</t>
  </si>
  <si>
    <t>29</t>
  </si>
  <si>
    <t>Плиты П11-8</t>
  </si>
  <si>
    <t>ОКРУГЛ(570/2/3)*0,44+ОКРУГЛ(ОКРУГЛ(570/2/3)*0,02)*0,72</t>
  </si>
  <si>
    <t>43,24</t>
  </si>
  <si>
    <t>Устройство одноячейковых каналов перекрываемых плитой</t>
  </si>
  <si>
    <t>60,192+29*0,44*2,4+2*0,72*2,4</t>
  </si>
  <si>
    <t>36,48*1,65</t>
  </si>
  <si>
    <t>570/2*1,28*0,1</t>
  </si>
  <si>
    <t>Очистка каналов от мусора</t>
  </si>
  <si>
    <t>Разборка конструкций каналов перекрываемых плитами</t>
  </si>
  <si>
    <t>Элементы трассы</t>
  </si>
  <si>
    <t>977,55*0,3</t>
  </si>
  <si>
    <t>293,27</t>
  </si>
  <si>
    <t>Планировка площадей ручным способом</t>
  </si>
  <si>
    <t>977,55</t>
  </si>
  <si>
    <t>Планировка площадей бульдозером</t>
  </si>
  <si>
    <t>Полив водой уплотняемого грунта</t>
  </si>
  <si>
    <t>Уплотнение грунта пневматическими трамбовками, группа грунтов 3</t>
  </si>
  <si>
    <t>2239,1743*0,1</t>
  </si>
  <si>
    <t>Засыпка траншей вручную гравийно-песчаной смесью</t>
  </si>
  <si>
    <t>2239,1743*0,9</t>
  </si>
  <si>
    <t>Засыпка траншей бульдозером гравийно-песчаной смесью</t>
  </si>
  <si>
    <t>2239,1743*1,6</t>
  </si>
  <si>
    <t>Привоз гравийно-песчаной смеси</t>
  </si>
  <si>
    <t>2035,613*1,1</t>
  </si>
  <si>
    <t>Гравийно-песчаная смесь (неуплотненная)</t>
  </si>
  <si>
    <t>1960,476*1,65+123,9761</t>
  </si>
  <si>
    <t>3358,7615</t>
  </si>
  <si>
    <t>Вывоз грунта</t>
  </si>
  <si>
    <t>(14,504+60,633)*1,65</t>
  </si>
  <si>
    <t>123,9761</t>
  </si>
  <si>
    <t>Погрузка грунта на автомобили-самосвалы экскаватором</t>
  </si>
  <si>
    <t>60,633</t>
  </si>
  <si>
    <t>Доработка вручную грунта, группа грунтов 2</t>
  </si>
  <si>
    <t>1960,476</t>
  </si>
  <si>
    <t>Разработка грунта с погрузкой на автомобили-самосвалы экскаватором емкостью ковша 1 м3, группа грунтов 2</t>
  </si>
  <si>
    <t>14,504</t>
  </si>
  <si>
    <t>Копание шурфов вручную глубиной до 0,7 м, группа грунтов 2</t>
  </si>
  <si>
    <t>Разработка грунта</t>
  </si>
  <si>
    <t>285*10/100</t>
  </si>
  <si>
    <t>28,5</t>
  </si>
  <si>
    <t>машчас</t>
  </si>
  <si>
    <t>Водооткачка</t>
  </si>
  <si>
    <t>(((2,5+0,1+0,1)*0,25+0,3)*2+1,48)*ОКРУГЛ(570/2/20)</t>
  </si>
  <si>
    <t>48,02</t>
  </si>
  <si>
    <t>Подвешивание подземных коммуникаций</t>
  </si>
  <si>
    <t>Сопутствующие работы</t>
  </si>
  <si>
    <t>(0+289)*3,43</t>
  </si>
  <si>
    <t>991,27</t>
  </si>
  <si>
    <t>Устройство покрытий из горячих асфальтобетонных смесей мелкозернистых толщиной 4 см</t>
  </si>
  <si>
    <t>Устройство покрытий из горячих асфальтобетонных смесей крупнозернистых толщиной 6 см</t>
  </si>
  <si>
    <t>Устройство оснований из щебня толщиной 15 см</t>
  </si>
  <si>
    <t>Дорога 4 категории</t>
  </si>
  <si>
    <t>446,0723</t>
  </si>
  <si>
    <t>Вывоз мусора</t>
  </si>
  <si>
    <t>148,691*1,6+99,127*2,1</t>
  </si>
  <si>
    <t>Погрузка мусора на автомобили-самосвалы экскаватором</t>
  </si>
  <si>
    <t>3,43*10*0,01*289</t>
  </si>
  <si>
    <t>99,127</t>
  </si>
  <si>
    <t>Разборка асфальтобетонных покрытий и оснований</t>
  </si>
  <si>
    <t>3,43*15*0,01*289</t>
  </si>
  <si>
    <t>148,691</t>
  </si>
  <si>
    <t>Разборка щебеночных покрытий и оснований</t>
  </si>
  <si>
    <t>598</t>
  </si>
  <si>
    <t>Нарезка швов асфальторезом в асфальтобетоне</t>
  </si>
  <si>
    <t>Дорожные работы</t>
  </si>
  <si>
    <t>Количество ГПС для обратной засыпки под асфальтирование</t>
  </si>
  <si>
    <t>2035,613-14,504-60,633</t>
  </si>
  <si>
    <t>Количество грунта разработанного экскаватором</t>
  </si>
  <si>
    <t>(2035,613-14,504)*0,03</t>
  </si>
  <si>
    <t>Количество доработанного грунта вручную после экскаватора</t>
  </si>
  <si>
    <t>0,7*1,48*1*ОКРУГЛ(570/2/20)</t>
  </si>
  <si>
    <t>Количество грунта разработанного при копании шурфов</t>
  </si>
  <si>
    <t>((0,3*2+1,48+((2,5+0,1+0,1)*0,25+0,3)*2+1,48)/2*(2,5+0,1+0,1)-(0,1+0,1)*1,48)*570/2</t>
  </si>
  <si>
    <t>2035,613</t>
  </si>
  <si>
    <t>Количество разработанного грунта</t>
  </si>
  <si>
    <t>(((2,5+0,1+0,1)*0,25+0,3)*2+1,48)*570/2</t>
  </si>
  <si>
    <t>Площадь разработанной поверхности</t>
  </si>
  <si>
    <t>((2,5+0,1+0,1)*0,25+0,3)*2+1,48</t>
  </si>
  <si>
    <t>3,43</t>
  </si>
  <si>
    <t>Ширина разработанной поверхности</t>
  </si>
  <si>
    <t>570/2</t>
  </si>
  <si>
    <t>285</t>
  </si>
  <si>
    <t>Длина трассы до камер</t>
  </si>
  <si>
    <t>Основные параметры</t>
  </si>
  <si>
    <t>Примечания</t>
  </si>
  <si>
    <t>Количество</t>
  </si>
  <si>
    <t>Ед. изм.</t>
  </si>
  <si>
    <t>Наименование работ</t>
  </si>
  <si>
    <t>Физические объемы</t>
  </si>
  <si>
    <t>____________________Ратникова О.А.</t>
  </si>
  <si>
    <t>Директор ООО "MUHANDISLIKTARMOQLARI"</t>
  </si>
  <si>
    <t>Утверждаю:</t>
  </si>
  <si>
    <t>Т</t>
  </si>
  <si>
    <t>МЕТАЛЛОЛОМ (НЕПОДВИЖНЫЕ ОПОРЫ, ОТПАИ, ДРЕНАЖНЫЕ ТРУБЫ, ЛЕСТНИЦЫ) (ВОЗВРАТ)</t>
  </si>
  <si>
    <t>ВОЗВРАТ</t>
  </si>
  <si>
    <t>М</t>
  </si>
  <si>
    <t>ТРУБЫ СТАЛЬНЫЕ ЭЛЕКТРОСВАРНЫЕ Д=273 ММ (ВОЗВРАТ)</t>
  </si>
  <si>
    <t>ШТ</t>
  </si>
  <si>
    <t>ПЛИТЫ П11-8</t>
  </si>
  <si>
    <t>403-345</t>
  </si>
  <si>
    <t>ОПОРНАЯ ПОДУШКА ОП-3</t>
  </si>
  <si>
    <t>403-275</t>
  </si>
  <si>
    <t>ЛОТКИ Л11-8</t>
  </si>
  <si>
    <t>403-57</t>
  </si>
  <si>
    <t>ОПОРЫ СКОЛЬЗЯЩИЕ Д=273 ММ</t>
  </si>
  <si>
    <t>ОТВОД Д-273 ММ</t>
  </si>
  <si>
    <t>ЗАДВИЖКИ СТАЛЬНЫЕ ФЛАНЦЕВЫЕ 30С41НЖ РУ-16 ДИАМЕТРОМ 250 ММ</t>
  </si>
  <si>
    <t>63529</t>
  </si>
  <si>
    <t>М2</t>
  </si>
  <si>
    <t>ЩИТЫ ОПАЛУБКИ</t>
  </si>
  <si>
    <t>51616</t>
  </si>
  <si>
    <t>КОНСТРУКТИВНЫЕ ЭЛЕМЕНТЫ ВСПОМОГАТЕЛЬНОГО НАЗНАЧЕНИЯ, С ПРЕОБЛАДАНИЕМ ПРОФИЛЬНОГО ПРОКАТА СОБИРАЕМЫЕ ИЗ ДВУХ И БОЛЕЕ ДЕТАЛЕЙ, С ОТВЕРСТИЯМИ И БЕЗ ОТВЕРСТИЙ, СОЕДИНЯЕМЫЕ НА СВАРКЕ</t>
  </si>
  <si>
    <t>50777</t>
  </si>
  <si>
    <t>КГ</t>
  </si>
  <si>
    <t>ПРОПАН-БУТАН, СМЕСЬ ТЕХНИЧЕСКАЯ</t>
  </si>
  <si>
    <t>45077</t>
  </si>
  <si>
    <t>ШЛИФКРУГИ</t>
  </si>
  <si>
    <t>44897</t>
  </si>
  <si>
    <t>М3</t>
  </si>
  <si>
    <t>БРУСКИ ОБРЕЗНЫЕ ХВОЙНЫХ ПОРОД ДЛИНОЙ 2-6,5 М, ТОЛЩИНОЙ 40-60 ММ, 2 СОРТА</t>
  </si>
  <si>
    <t>44050</t>
  </si>
  <si>
    <t>РАСТВОР ЦЕМЕНТНЫЙ М100</t>
  </si>
  <si>
    <t>43548</t>
  </si>
  <si>
    <t>МИНЕРАЛЬНАЯ ВАТА</t>
  </si>
  <si>
    <t>38502</t>
  </si>
  <si>
    <t>ТРУБЫ СТАЛЬНЫЕ ЭЛЕКТРОСВАРНЫЕ ПРЯМОШОВНЫЕ С ТЕРМОУСИЛЕНИЕМ СВАРНОГО ШВА СТ.3 ДН. 273Х6,0 ММ (ВЕС 1 ПМ - 40,10 КГ)</t>
  </si>
  <si>
    <t>ПИЛОМАТЕРИАЛЫ ХВОЙНЫХ ПОРОД ДОСКИ ОБРЕЗНЫЕ ДЛИНОЙ 2-3,75 М, ШИРИНОЙ 75-150 ММ, ТОЛЩИНОЙ 32-40 ММ III СОРТА</t>
  </si>
  <si>
    <t>36117</t>
  </si>
  <si>
    <t>ПИЛОМАТЕРИАЛЫ ХВОЙНЫХ ПОРОД ДОСКИ ОБРЕЗНЫЕ ДЛИНОЙ 4-6,5 М, ШИРИНОЙ 75-150 ММ, ТОЛЩИНОЙ 32-40 ММ IV СОРТА</t>
  </si>
  <si>
    <t>36058</t>
  </si>
  <si>
    <t>ПИЛОМАТЕРИАЛЫ ХВОЙНЫХ ПОРОД ДОСКИ ОБРЕЗНЫЕ ДЛИНОЙ 4-6,5 М, ШИРИНОЙ 75-150 ММ, ТОЛЩИНОЙ 32-40 ММ III СОРТА</t>
  </si>
  <si>
    <t>36057</t>
  </si>
  <si>
    <t>ДОСКИ ОБРЕЗНЫЕ ХВОЙНЫХ ПОРОД ДЛИНОЙ 4-6,5 М, ШИРИНОЙ 75-150 ММ, ТОЛЩИНОЙ 25 ММ, III СОРТА</t>
  </si>
  <si>
    <t>36053</t>
  </si>
  <si>
    <t>ЛЕСОМАТЕРИАЛЫ КРУГЛЫЕ ХВОЙНЫХ ПОРОД ДЛЯ СТРОИТЕЛЬСТВА ДИАМЕТРОМ 14-24 СМ, ДЛИНОЙ 3-6,5 М</t>
  </si>
  <si>
    <t>36008</t>
  </si>
  <si>
    <t>ЭЛЕКТРОДЫ УОНИ 13/55</t>
  </si>
  <si>
    <t>35347</t>
  </si>
  <si>
    <t>ЭЛЕКТРОДЫ ДИАМЕТРОМ 6 ММ Э42</t>
  </si>
  <si>
    <t>35326</t>
  </si>
  <si>
    <t>ЭЛЕКТРОДЫ ДИАМЕТРОМ 4 ММ Э42</t>
  </si>
  <si>
    <t>35310</t>
  </si>
  <si>
    <t>ЭЛЕКТРОДЫ</t>
  </si>
  <si>
    <t>35300</t>
  </si>
  <si>
    <t>АЦЕТИЛЕН ГАЗООБРАЗНЫЙ ТЕХНИЧЕСКИЙ</t>
  </si>
  <si>
    <t>34350</t>
  </si>
  <si>
    <t>34340</t>
  </si>
  <si>
    <t>КИСЛОРОД ТЕХНИЧЕСКИЙ ГАЗООБРАЗНЫЙ</t>
  </si>
  <si>
    <t>34241</t>
  </si>
  <si>
    <t>УАЙТ-СПИРИТ</t>
  </si>
  <si>
    <t>34035</t>
  </si>
  <si>
    <t>ТОПЛИВО ДИЗЕЛЬНОЕ</t>
  </si>
  <si>
    <t>34006</t>
  </si>
  <si>
    <t>ЛЕНТА СТАЛЬНАЯ УПАКОВОЧНАЯ, МЯГКАЯ, НОРМАЛЬНОЙ ТОЧНОСТИ 0,7Х20-50 ММ</t>
  </si>
  <si>
    <t>33404</t>
  </si>
  <si>
    <t>МЕТАЛЛИЧЕСКИЕ ЛЕСТНИЦЫ-СТРЕМЯНКИ</t>
  </si>
  <si>
    <t>33373</t>
  </si>
  <si>
    <t>ПРОВОЛОКА СВЕТЛАЯ ДИАМЕТРОМ 1,1 ММ</t>
  </si>
  <si>
    <t>32543</t>
  </si>
  <si>
    <t>64</t>
  </si>
  <si>
    <t>СМАЗКА СОЛИДОЛ ЖИРОВОЙ "Ж"</t>
  </si>
  <si>
    <t>32208</t>
  </si>
  <si>
    <t>63</t>
  </si>
  <si>
    <t>МАСТИКА КЛЕЯЩАЯ МОРОЗОСТОЙКАЯ БИТУМНО-МАСЛЯНАЯ МБ-50</t>
  </si>
  <si>
    <t>32124</t>
  </si>
  <si>
    <t>62</t>
  </si>
  <si>
    <t>ИЗОЛ</t>
  </si>
  <si>
    <t>31920</t>
  </si>
  <si>
    <t>61</t>
  </si>
  <si>
    <t>РУБЕРОИД ПОДКЛАДОЧНЫЙ С ПЫЛЕВИДНОЙ ПОСЫПКОЙ РПП-300Б</t>
  </si>
  <si>
    <t>31908</t>
  </si>
  <si>
    <t>60</t>
  </si>
  <si>
    <t>ЛАК БТ-577</t>
  </si>
  <si>
    <t>31226</t>
  </si>
  <si>
    <t>59</t>
  </si>
  <si>
    <t>ПРОКЛАДКИ ДИЭЛЕКТРИЧЕСКИЕ (ПАРОНИТ)</t>
  </si>
  <si>
    <t>58</t>
  </si>
  <si>
    <t>ГВОЗДИ СТРОИТЕЛЬНЫЕ</t>
  </si>
  <si>
    <t>30407</t>
  </si>
  <si>
    <t>57</t>
  </si>
  <si>
    <t>БИТУМ</t>
  </si>
  <si>
    <t>30135</t>
  </si>
  <si>
    <t>56</t>
  </si>
  <si>
    <t>БИТУМЫ НЕФТЯНЫЕ СТРОИТЕЛЬНЫЕ КРОВЕЛЬНЫЕ, МАРКИ БНК-90/30</t>
  </si>
  <si>
    <t>30105</t>
  </si>
  <si>
    <t>55</t>
  </si>
  <si>
    <t>БИТУМЫ НЕФТЯНЫЕ СТРОИТЕЛЬНЫЕ ИЗОЛЯЦИОННЫЕ БНИ-IV-3, БНИ-IV, БНИ-V</t>
  </si>
  <si>
    <t>30101</t>
  </si>
  <si>
    <t>54</t>
  </si>
  <si>
    <t>1000 ШТ</t>
  </si>
  <si>
    <t>КИРПИЧ КЕРАМИЧЕСКИЙ</t>
  </si>
  <si>
    <t>24864</t>
  </si>
  <si>
    <t>53</t>
  </si>
  <si>
    <t>ЩЕБЕНЬ ИЗ ПРИРОДНОГО КАМНЯ ДЛЯ СТРОИТЕЛЬНЫХ РАБОТ МАРКА 800, ФРАКЦИЯ, ММ: 40-70</t>
  </si>
  <si>
    <t>23076</t>
  </si>
  <si>
    <t>52</t>
  </si>
  <si>
    <t>ЩЕБЕНЬ ИЗ ПРИРОДНОГО КАМНЯ ДЛЯ СТРОИТЕЛЬНЫХ РАБОТ МАРКА 800, ФРАКЦИЯ, ММ: 10-20</t>
  </si>
  <si>
    <t>23074</t>
  </si>
  <si>
    <t>51</t>
  </si>
  <si>
    <t>ЛЕНТА БАНДАЖНАЯ</t>
  </si>
  <si>
    <t>14820</t>
  </si>
  <si>
    <t>50</t>
  </si>
  <si>
    <t>ГРАВИЙНО-ПЕСЧАНАЯ СМЕСЬ (НЕУПЛОТНЕННАЯ)</t>
  </si>
  <si>
    <t>49</t>
  </si>
  <si>
    <t>РАСТВОР ГОТОВЫЙ КЛАДОЧНЫЙ ЦЕМЕНТНЫЙ, МАРКА 50</t>
  </si>
  <si>
    <t>12224</t>
  </si>
  <si>
    <t>48</t>
  </si>
  <si>
    <t>РАСТВОР ЦЕМЕНТНО-ПЕСЧАНЫЙ М-100</t>
  </si>
  <si>
    <t>12181</t>
  </si>
  <si>
    <t>47</t>
  </si>
  <si>
    <t>БЕТОН ТЯЖЕЛЫЙ КЛАССА В7,5 /М-100/ ФРАКЦИИ 5-20 ММ</t>
  </si>
  <si>
    <t>6312</t>
  </si>
  <si>
    <t>46</t>
  </si>
  <si>
    <t>АСФАЛЬТОБЕТОННАЯ СМЕСЬ ПОРИСТАЯ КРУПНОЗЕРНИСТАЯ</t>
  </si>
  <si>
    <t>6131</t>
  </si>
  <si>
    <t>45</t>
  </si>
  <si>
    <t>АСФАЛЬТОБЕТОННАЯ СМЕСЬ ПЛОТНАЯ МЕЛКОЗЕРНИСТАЯ</t>
  </si>
  <si>
    <t>6076</t>
  </si>
  <si>
    <t>44</t>
  </si>
  <si>
    <t>МАШ.-Ч</t>
  </si>
  <si>
    <t>АВТОМОБИЛИ-САМОСВАЛЫ ГРУЗОПОДЪЕМНОСТЬЮ ДО 25 Т</t>
  </si>
  <si>
    <t>3457</t>
  </si>
  <si>
    <t>43</t>
  </si>
  <si>
    <t>КАТКИ САМОХОДНЫЕ ДОРОЖНЫЕ ВИБРАЦИОННЫЕ ТИПА "DYNAPAC", "HAMM", "BOMAG", 13 Т</t>
  </si>
  <si>
    <t>3350</t>
  </si>
  <si>
    <t>42</t>
  </si>
  <si>
    <t>КАТКИ САМОХОДНЫЕ ДОРОЖНЫЕ ВИБРАЦИОННЫЕ ТИПА "DYNAPAC", "HAMM", "BOMAG", 10 Т</t>
  </si>
  <si>
    <t>3349</t>
  </si>
  <si>
    <t>41</t>
  </si>
  <si>
    <t>КАТКИ САМОХОДНЫЕ ДОРОЖНЫЕ ВИБРАЦИОННЫЕ ТИПА "DYNAPAC", "HAMM", "BOMAG", 8 Т</t>
  </si>
  <si>
    <t>3348</t>
  </si>
  <si>
    <t>40</t>
  </si>
  <si>
    <t>УКЛАДЧИКИ АСФАЛЬТОБЕТОНА ТИПА "VOGELE" S-1600</t>
  </si>
  <si>
    <t>39</t>
  </si>
  <si>
    <t>НАРЕЗЧИКИ ШВОВ В ЗАТВЕРДЕВШЕМ БЕТОНЕ</t>
  </si>
  <si>
    <t>3064</t>
  </si>
  <si>
    <t>38</t>
  </si>
  <si>
    <t>РЕЗЧИКИ ШВОВ ДИСКОВЫЕ</t>
  </si>
  <si>
    <t>2798</t>
  </si>
  <si>
    <t>37</t>
  </si>
  <si>
    <t>АППАРАТЫ ДЛЯ ГАЗОВОЙ СВАРКИ И РЕЗКИ</t>
  </si>
  <si>
    <t>2577</t>
  </si>
  <si>
    <t>36</t>
  </si>
  <si>
    <t>АВТОМОБИЛИ БОРТОВЫЕ ГРУЗОПОДЪЕМНОСТЬЮ ДО 5 Т</t>
  </si>
  <si>
    <t>2509</t>
  </si>
  <si>
    <t>35</t>
  </si>
  <si>
    <t>2499</t>
  </si>
  <si>
    <t>34</t>
  </si>
  <si>
    <t>ЭЛЕКТРОСТАНЦИИ ПЕРЕДВИЖНЫЕ 4 КВТ</t>
  </si>
  <si>
    <t>2349</t>
  </si>
  <si>
    <t>33</t>
  </si>
  <si>
    <t>ЭКСКАВАТОРЫ ОДНОКОВШОВЫЕ ДИЗЕЛЬНЫЕ НА ГУСЕНИЧНОМ ХОДУ ПРИ РАБОТЕ НА ДРУГИХ ВИДАХ СТРОИТЕЛЬСТВА (КРОМЕ ВОДОХОЗЯЙСТВЕННОГО) 1 М3</t>
  </si>
  <si>
    <t>2265</t>
  </si>
  <si>
    <t>32</t>
  </si>
  <si>
    <t>ЭКСКАВАТОРЫ ОДНОКОВШОВЫЕ ДИЗЕЛЬНЫЕ НА ГУСЕНИЧНОМ ХОДУ ПРИ РАБОТЕ НА ДРУГИХ ВИДАХ СТРОИТЕЛЬСТВА (КРОМЕ ВОДОХОЗЯЙСТВЕННОГО) 0,65 М3</t>
  </si>
  <si>
    <t>2264</t>
  </si>
  <si>
    <t>31</t>
  </si>
  <si>
    <t>УСТАНОВКИ ДЛЯ СВАРКИ РУЧНОЙ ДУГОВОЙ (ПОСТОЯННОГО ТОКА)</t>
  </si>
  <si>
    <t>2016</t>
  </si>
  <si>
    <t>ТРАМБОВКИ ПНЕВМАТИЧЕСКИЕ</t>
  </si>
  <si>
    <t>1866</t>
  </si>
  <si>
    <t>АГРЕГАТЫ НАПОЛНИТЕЛЬНО-ОПРЕССОВОЧНЫЕ ДО 70 М3/Ч</t>
  </si>
  <si>
    <t>1684</t>
  </si>
  <si>
    <t>28</t>
  </si>
  <si>
    <t>РЫХЛИТЕЛИ ПРИЦЕПНЫЕ (БЕЗ ТРАКТОРА)</t>
  </si>
  <si>
    <t>1607</t>
  </si>
  <si>
    <t>27</t>
  </si>
  <si>
    <t>УСТАНОВКИ ДЛЯ ИЗГОТОВЛЕНИЯ БАНДАЖЕЙ, ДИАФРАГМ, ПРЯЖЕК</t>
  </si>
  <si>
    <t>1383</t>
  </si>
  <si>
    <t>26</t>
  </si>
  <si>
    <t>МОЛОТКИ ПРИ РАБОТЕ ОТ ПЕРЕДВИЖНЫХ КОМПРЕССОРНЫХ СТАНЦИЙ ОТБОЙНЫЕ ПНЕВМАТИЧЕСКИЕ</t>
  </si>
  <si>
    <t>1199</t>
  </si>
  <si>
    <t>25</t>
  </si>
  <si>
    <t>МАШИНЫ ЭЛЕКТРОЗАЧИСТНЫЕ</t>
  </si>
  <si>
    <t>1148</t>
  </si>
  <si>
    <t>24</t>
  </si>
  <si>
    <t>МАШИНЫ ШЛИФОВАЛЬНЫЕ ЭЛЕКТРИЧЕСКИЕ</t>
  </si>
  <si>
    <t>1147</t>
  </si>
  <si>
    <t>23</t>
  </si>
  <si>
    <t>МАШИНЫ ПОЛИВОМОЕЧНЫЕ 6000 Л</t>
  </si>
  <si>
    <t>1135</t>
  </si>
  <si>
    <t>22</t>
  </si>
  <si>
    <t>ЛАБОРАТОРИИ ДЛЯ КОНТРОЛЯ СВАРНЫХ СОЕДИНЕНИЙ ВЫСОКОПРОХОДИМЫЕ, ПЕРЕДВИЖНЫЕ</t>
  </si>
  <si>
    <t>950</t>
  </si>
  <si>
    <t>21</t>
  </si>
  <si>
    <t>КОТЛЫ БИТУМНЫЕ ПЕРЕДВИЖНЫЕ 400 Л</t>
  </si>
  <si>
    <t>913</t>
  </si>
  <si>
    <t>20</t>
  </si>
  <si>
    <t>КРАНЫ-ТРУБОУКЛАДЧИКИ ДЛЯ ТРУБ ДИАМЕТРОМ (ГРУЗОПОДЪЕМНОСТЬЮ) ДО 700 ММ (12,5 Т)</t>
  </si>
  <si>
    <t>847</t>
  </si>
  <si>
    <t>19</t>
  </si>
  <si>
    <t>КРАНЫ-ТРУБОУКЛАДЧИКИ ДЛЯ ТРУБ ДИАМЕТРОМ (ГРУЗОПОДЪЕМНОСТЬЮ) ДО 400 ММ (6,3 Т)</t>
  </si>
  <si>
    <t>846</t>
  </si>
  <si>
    <t>18</t>
  </si>
  <si>
    <t>КРАНЫ НА АВТОМОБИЛЬНОМ ХОДУ ПРИ РАБОТЕ НА ДРУГИХ ВИДАХ СТРОИТЕЛЬСТВА 10 Т</t>
  </si>
  <si>
    <t>762</t>
  </si>
  <si>
    <t>17</t>
  </si>
  <si>
    <t>16</t>
  </si>
  <si>
    <t>КОМПРЕССОРЫ ПЕРЕДВИЖНЫЕ С ДВИГАТЕЛЕМ ВНУТРЕННЕГО СГОРАНИЯ ДАВЛЕНИЕМ ДО 686 КПА (7 АТМ.) 5 М3/МИН</t>
  </si>
  <si>
    <t>660</t>
  </si>
  <si>
    <t>15</t>
  </si>
  <si>
    <t>659</t>
  </si>
  <si>
    <t>14</t>
  </si>
  <si>
    <t>КАТКИ ДОРОЖНЫЕ САМОХОДНЫЕ ГЛАДКИЕ 13 Т</t>
  </si>
  <si>
    <t>623</t>
  </si>
  <si>
    <t>13</t>
  </si>
  <si>
    <t>КАТКИ ДОРОЖНЫЕ САМОХОДНЫЕ ГЛАДКИЕ 8 Т</t>
  </si>
  <si>
    <t>621</t>
  </si>
  <si>
    <t>12</t>
  </si>
  <si>
    <t>ДЕФЕКТОСКОПЫ УЛЬТРАЗВУКОВЫЕ</t>
  </si>
  <si>
    <t>501</t>
  </si>
  <si>
    <t>11</t>
  </si>
  <si>
    <t>ГУДРОНАТОРЫ РУЧНЫЕ</t>
  </si>
  <si>
    <t>464</t>
  </si>
  <si>
    <t>10</t>
  </si>
  <si>
    <t>БУЛЬДОЗЕРЫ ПРИ РАБОТЕ НА ДРУГИХ ВИДАХ СТРОИТЕЛЬСТВА 79 (108) КВТ (Л.С.)</t>
  </si>
  <si>
    <t>258</t>
  </si>
  <si>
    <t>9</t>
  </si>
  <si>
    <t>АГРЕГАТЫ СВАРОЧНЫЕ ПЕРЕДВИЖНЫЕ С НОМИНАЛЬНЫМ СВАРОЧНЫМ ТОКОМ 250-400 А С ДИЗЕЛЬНЫМ ДВИГАТЕЛЕМ</t>
  </si>
  <si>
    <t>128</t>
  </si>
  <si>
    <t>АГРЕГАТЫ СВАРОЧНЫЕ ДВУХПОСТОВЫЕ ДЛЯ РУЧНОЙ СВАРКИ НА ТРАКТОРЕ 79 КВТ (108 Л.С.)</t>
  </si>
  <si>
    <t>126</t>
  </si>
  <si>
    <t>АВТОПОГРУЗЧИКИ 5 Т</t>
  </si>
  <si>
    <t>112</t>
  </si>
  <si>
    <t>АВТОГРЕЙДЕРЫ СРЕДНЕГО ТИПА 99 (135) КВТ (Л.С.)</t>
  </si>
  <si>
    <t>107</t>
  </si>
  <si>
    <t>АВТОМОБИЛИ-САМОСВАЛЫ ГРУЗОПОДЪЕМНОСТЬЮ ДО 30 Т</t>
  </si>
  <si>
    <t>97</t>
  </si>
  <si>
    <t>СТРОИТЕЛЬНЫЕ МАШИНЫ И МЕХАНИЗМЫ</t>
  </si>
  <si>
    <t>ЧЕЛ.-Ч</t>
  </si>
  <si>
    <t>ЗАТРАТЫ ТРУДА РАБОЧИХ-СТРОИТЕЛЕЙ</t>
  </si>
  <si>
    <t>ТРУДОВЫЕ РЕСУРСЫ</t>
  </si>
  <si>
    <t>ДОП.ПЕРЕМЕЩЕНИЕ МАШИНИСТОВ ПО ТРАССЕ ДО МЕСТА РАБОТЫ</t>
  </si>
  <si>
    <t>21958</t>
  </si>
  <si>
    <t>ДОП.ПЕРЕМЕЩЕНИЕ РАБОЧИХ-СТРОИТЕЛЕЙ ПО ТРАССЕ ДО МЕСТА РАБОТЫ</t>
  </si>
  <si>
    <t>21957</t>
  </si>
  <si>
    <t>ЗАТРАТЫ ТРУДА ПО СПЕЦИАЛЬНОСТЯМ</t>
  </si>
  <si>
    <t>ИТОГО ПО ЛОКАЛЬНОЙ РЕСУРСНОЙ ВЕДОМОСТИ:</t>
  </si>
  <si>
    <t>РАЗДЕЛ 8.ВОЗВРАТ СТОИМОСТИ МАТЕРИАЛОВ ЗАКАЗЧИКА</t>
  </si>
  <si>
    <t>62.5</t>
  </si>
  <si>
    <t>62.4</t>
  </si>
  <si>
    <t>62.3</t>
  </si>
  <si>
    <t>62.2</t>
  </si>
  <si>
    <t>62.1</t>
  </si>
  <si>
    <t>ЛЮК</t>
  </si>
  <si>
    <t>ЗАМЕНА ЛЮКОВ И КИРПИЧНЫХ ГОРЛОВИН КОЛОДЦЕВ И КАМЕР (БЕЗ СТОИМОСТИ ЛЮКОВ)</t>
  </si>
  <si>
    <t>Е66-22-1</t>
  </si>
  <si>
    <t>61.7</t>
  </si>
  <si>
    <t>61.6</t>
  </si>
  <si>
    <t>61.5</t>
  </si>
  <si>
    <t>61.4</t>
  </si>
  <si>
    <t>61.3</t>
  </si>
  <si>
    <t>61.2</t>
  </si>
  <si>
    <t>61.1</t>
  </si>
  <si>
    <t>УСТАНОВКА ЛЕСТНИЦ В СУЩЕСТВУЮЩИХ ТЕПЛОВЫХ КАМЕРАХ СО СТЕНАМИ: БЕТОННЫМИ</t>
  </si>
  <si>
    <t>Е66-9-2</t>
  </si>
  <si>
    <t>60.5</t>
  </si>
  <si>
    <t>60.4</t>
  </si>
  <si>
    <t>60.3</t>
  </si>
  <si>
    <t>60.2</t>
  </si>
  <si>
    <t>60.1</t>
  </si>
  <si>
    <t>ДЕМОНТАЖ МЕТАЛЛОКОНСТРУКЦИЙ ЛЕСТНИЦ И ДР.</t>
  </si>
  <si>
    <t>Е66-48-1</t>
  </si>
  <si>
    <t>59.10</t>
  </si>
  <si>
    <t>59.9</t>
  </si>
  <si>
    <t>59.8</t>
  </si>
  <si>
    <t>59.7</t>
  </si>
  <si>
    <t>59.6</t>
  </si>
  <si>
    <t>59.5</t>
  </si>
  <si>
    <t>59.4</t>
  </si>
  <si>
    <t>59.3</t>
  </si>
  <si>
    <t>59.2</t>
  </si>
  <si>
    <t>59.1</t>
  </si>
  <si>
    <t>100ШТ</t>
  </si>
  <si>
    <t>УКЛАДКА ПЛИТ ПЕРЕКРЫТИЙ ПЛОЩАДЬЮ ДО 5 М2 ПРИ НАИБОЛЬШЕЙ МАССЕ МОНТАЖНЫХ ЭЛЕМЕНТОВ ДО 5</t>
  </si>
  <si>
    <t>Е0701-6-4</t>
  </si>
  <si>
    <t>58.5</t>
  </si>
  <si>
    <t>58.4</t>
  </si>
  <si>
    <t>58.3</t>
  </si>
  <si>
    <t>58.2</t>
  </si>
  <si>
    <t>58.1</t>
  </si>
  <si>
    <t>РАЗБОРКА СБОРНЫХ ЖЕЛЕЗОБЕТОННЫХ КОНСТРУКЦИЙ: СНЯТИЕ ПЛИТ ПОКРЫТИЯ КАМЕР</t>
  </si>
  <si>
    <t>Е66-47-4</t>
  </si>
  <si>
    <t>РАЗДЕЛ 7.ЭЛЕМЕНТЫ КАМЕРЫ</t>
  </si>
  <si>
    <t>57.9</t>
  </si>
  <si>
    <t>57.8</t>
  </si>
  <si>
    <t>57.7</t>
  </si>
  <si>
    <t>57.6</t>
  </si>
  <si>
    <t>57.5</t>
  </si>
  <si>
    <t>57.4</t>
  </si>
  <si>
    <t>57.3</t>
  </si>
  <si>
    <t>57.2</t>
  </si>
  <si>
    <t>57.1</t>
  </si>
  <si>
    <t>100М2</t>
  </si>
  <si>
    <t>ОБЕРТЫВАНИЕ ПОВЕРХНОСТИ ИЗОЛЯЦИИ РУЛОННЫМИ МАТЕРИАЛАМИ НАСУХО С ПРОКЛЕЙКОЙ ШВОВ</t>
  </si>
  <si>
    <t>Е2601-054-01</t>
  </si>
  <si>
    <t>56.3</t>
  </si>
  <si>
    <t>56.2</t>
  </si>
  <si>
    <t>56.1</t>
  </si>
  <si>
    <t>10М</t>
  </si>
  <si>
    <t>ИЗОЛЯЦИЯ ТРУБОПРОВОДОВ Д-273 ММ МИНЕРАЛЬНОЙ ВАТОЙ Т.40 ММ</t>
  </si>
  <si>
    <t>55.1</t>
  </si>
  <si>
    <t>ПЕРЕВОЗКА ГРУЗОВ АВТОМОБИЛЕМ, РАССТОЯНИЕ ПЕРЕВОЗКИ 25КМ, КЛАСС ГРУЗА 1 (МУСОР)</t>
  </si>
  <si>
    <t>Е310-1025 ШНК4.04.06-14 Р.3.Т.7 К=0,41</t>
  </si>
  <si>
    <t>54.2</t>
  </si>
  <si>
    <t>54.1</t>
  </si>
  <si>
    <t>ПОГРУЗОЧНО-РАЗГРУЗОЧНЫЕ РАБОТЫ ПРИ АВТОМОБИЛЬНЫХ ПЕРЕВОЗКАХ. МУСОР СТРОИТЕЛЬНЫЙ С ПОГРУЗКОЙ ВРУЧНУЮ: ПОГРУЗКА</t>
  </si>
  <si>
    <t>Е311-050-01</t>
  </si>
  <si>
    <t>53.1</t>
  </si>
  <si>
    <t>РАЗБОРКА ТЕПЛОВОЙ ИЗОЛЯЦИИ ИЗ: ПЛИТ, СЕГМЕНТОВ И СКОРЛУП</t>
  </si>
  <si>
    <t>Е66-24-1</t>
  </si>
  <si>
    <t>РАЗДЕЛ 6.ТЕПЛОИЗОЛЯЦИЯ</t>
  </si>
  <si>
    <t>СМАТЕРИАЛ</t>
  </si>
  <si>
    <t>51.4</t>
  </si>
  <si>
    <t>51.3</t>
  </si>
  <si>
    <t>51.2</t>
  </si>
  <si>
    <t>51.1</t>
  </si>
  <si>
    <t>УСТАНОВКА ФАСОННЫХ ЧАСТЕЙ СТАЛЬНЫХ СВАРНЫХ ДИАМЕТРОМ 100-250 ММ</t>
  </si>
  <si>
    <t>Е2203-1-5</t>
  </si>
  <si>
    <t>50.5</t>
  </si>
  <si>
    <t>50.4</t>
  </si>
  <si>
    <t>50.3</t>
  </si>
  <si>
    <t>50.2</t>
  </si>
  <si>
    <t>50.1</t>
  </si>
  <si>
    <t>СТЫК</t>
  </si>
  <si>
    <t>КОНТРОЛЬ КАЧЕСТВА СВАРНЫХ СОЕДИНЕНИЙ ТРУБ УЛЬТРАЗВУКОВЫМ МЕТОДОМ НА ТРАССЕ, УСЛОВНЫЙ ДИАМЕТР: 300 ММ</t>
  </si>
  <si>
    <t>Е2505-027-05</t>
  </si>
  <si>
    <t>49.4</t>
  </si>
  <si>
    <t>49.3</t>
  </si>
  <si>
    <t>49.2</t>
  </si>
  <si>
    <t>49.1</t>
  </si>
  <si>
    <t>ОГРУНТОВКА МЕТАЛЛИЧЕСКИХ ПОВЕРХНОСТЕЙ ЗА ОДИН РАЗ ЛАКОМ БТ-577 (2 РАЗА)</t>
  </si>
  <si>
    <t>Е1303-2-15 К=2</t>
  </si>
  <si>
    <t>48.6</t>
  </si>
  <si>
    <t>48.5</t>
  </si>
  <si>
    <t>48.4</t>
  </si>
  <si>
    <t>48.3</t>
  </si>
  <si>
    <t>48.2</t>
  </si>
  <si>
    <t>48.1</t>
  </si>
  <si>
    <t>СОЕД.</t>
  </si>
  <si>
    <t>ПРИСОЕДИНЕНИЕ ТРУБОПРОВОДОВ УСЛОВНЫМ ДАВЛЕНИЕМ ДО 2,5 МПА К ДЕЙСТВУЮЩЕЙ МАГИСТРАЛИ. ДИАМЕТР НАРУЖНЫЙ ПРИСОЕДИНЯЕМОЙ ТРУБЫ, ММ 273</t>
  </si>
  <si>
    <t>Ц1211-6-8</t>
  </si>
  <si>
    <t>47.13</t>
  </si>
  <si>
    <t>47.12</t>
  </si>
  <si>
    <t>47.11</t>
  </si>
  <si>
    <t>47.10</t>
  </si>
  <si>
    <t>47.9</t>
  </si>
  <si>
    <t>47.8</t>
  </si>
  <si>
    <t>47.7</t>
  </si>
  <si>
    <t>47.6</t>
  </si>
  <si>
    <t>47.5</t>
  </si>
  <si>
    <t>47.4</t>
  </si>
  <si>
    <t>47.3</t>
  </si>
  <si>
    <t>47.2</t>
  </si>
  <si>
    <t>47.1</t>
  </si>
  <si>
    <t>УСТАНОВКА ЗАДВИЖЕК ИЛИ КЛАПАНОВ СТАЛЬНЫХ Д=250 ММ ДЛЯ ГОРЯЧЕЙ ВОДЫ И ПАРА</t>
  </si>
  <si>
    <t>Е2401-32-6</t>
  </si>
  <si>
    <t>46.12</t>
  </si>
  <si>
    <t>46.11</t>
  </si>
  <si>
    <t>46.10</t>
  </si>
  <si>
    <t>46.9</t>
  </si>
  <si>
    <t>46.8</t>
  </si>
  <si>
    <t>46.7</t>
  </si>
  <si>
    <t>46.6</t>
  </si>
  <si>
    <t>46.5</t>
  </si>
  <si>
    <t>46.4</t>
  </si>
  <si>
    <t>46.3</t>
  </si>
  <si>
    <t>46.2</t>
  </si>
  <si>
    <t>46.1</t>
  </si>
  <si>
    <t>УСТАНОВКА П-ОБРАЗНЫХ КОМПЕНСАТОРОВ ИЗ ТРУБ Д=250 ММ</t>
  </si>
  <si>
    <t>Е2401-28-8</t>
  </si>
  <si>
    <t>43.11</t>
  </si>
  <si>
    <t>43.10</t>
  </si>
  <si>
    <t>43.9</t>
  </si>
  <si>
    <t>43.8</t>
  </si>
  <si>
    <t>43.7</t>
  </si>
  <si>
    <t>43.6</t>
  </si>
  <si>
    <t>43.5</t>
  </si>
  <si>
    <t>43.4</t>
  </si>
  <si>
    <t>43.3</t>
  </si>
  <si>
    <t>43.2</t>
  </si>
  <si>
    <t>43.1</t>
  </si>
  <si>
    <t>КМ</t>
  </si>
  <si>
    <t>ПРОКЛАДКА В ПРОХОДНОМ КАНАЛЕ СТАЛЬНЫХ ТРУБОПРОВОДОВ Д=250 ММ ПРИ УСЛОВНОМ ДАВЛЕНИИ 1,6 МПА И ТЕМПЕРАТУРЕ 150 ГР.С (ТРУБЫ В КАМЕРАХ)</t>
  </si>
  <si>
    <t>Е2401-3-8</t>
  </si>
  <si>
    <t>42.11</t>
  </si>
  <si>
    <t>42.10</t>
  </si>
  <si>
    <t>42.9</t>
  </si>
  <si>
    <t>42.8</t>
  </si>
  <si>
    <t>42.7</t>
  </si>
  <si>
    <t>42.6</t>
  </si>
  <si>
    <t>42.5</t>
  </si>
  <si>
    <t>42.4</t>
  </si>
  <si>
    <t>42.3</t>
  </si>
  <si>
    <t>42.2</t>
  </si>
  <si>
    <t>42.1</t>
  </si>
  <si>
    <t>ПРОКЛАДКА В НЕПРОХОДНОМ КАНАЛЕ СТАЛЬНЫХ ТРУБОПРОВОДОВ Д=250 ММ ПРИ УСЛОВНОМ ДАВЛЕНИИ 1,6 МПА И ТЕМПЕРАТУРЕ 150 ГР.С</t>
  </si>
  <si>
    <t>Е2401-2-8</t>
  </si>
  <si>
    <t>41.1</t>
  </si>
  <si>
    <t>40.6</t>
  </si>
  <si>
    <t>40.5</t>
  </si>
  <si>
    <t>40.4</t>
  </si>
  <si>
    <t>40.3</t>
  </si>
  <si>
    <t>40.2</t>
  </si>
  <si>
    <t>40.1</t>
  </si>
  <si>
    <t>100М</t>
  </si>
  <si>
    <t>ДЕМОНТАЖ ТРУБОПРОВОДОВ ИЗ СТАЛЬНЫХ ТРУБ, ДИАМЕТРОМ ТРУБ ДО: 250 ММ (В КАМЕРАХ)</t>
  </si>
  <si>
    <t>Е66-049-06 ДОП. 8</t>
  </si>
  <si>
    <t>39.6</t>
  </si>
  <si>
    <t>39.5</t>
  </si>
  <si>
    <t>39.4</t>
  </si>
  <si>
    <t>39.3</t>
  </si>
  <si>
    <t>39.2</t>
  </si>
  <si>
    <t>39.1</t>
  </si>
  <si>
    <t>ДЕМОНТАЖ ТРУБОПРОВОДОВ В НЕПРОХОДНЫХ КАНАЛАХ КРАНОМ, ДИАМЕТРОМ ТРУБ ДО: 250 ММ</t>
  </si>
  <si>
    <t>Е66-16-6</t>
  </si>
  <si>
    <t>РАЗДЕЛ 5.ТРУБОПРОВОДЫ И АРМАТУРА</t>
  </si>
  <si>
    <t>38.1</t>
  </si>
  <si>
    <t>35.4</t>
  </si>
  <si>
    <t>35.3</t>
  </si>
  <si>
    <t>35.2</t>
  </si>
  <si>
    <t>35.1</t>
  </si>
  <si>
    <t>СМЕНА ЖЕЛЕЗОБЕТОННЫХ ПОДУШЕК НА ДНЕ КАНАЛОВ ПОД ТРУБОПРОВОДЫ</t>
  </si>
  <si>
    <t>Е66-4-1 ДОП. 7</t>
  </si>
  <si>
    <t>34.8</t>
  </si>
  <si>
    <t>34.7</t>
  </si>
  <si>
    <t>34.6</t>
  </si>
  <si>
    <t>34.5</t>
  </si>
  <si>
    <t>34.4</t>
  </si>
  <si>
    <t>34.3</t>
  </si>
  <si>
    <t>34.2</t>
  </si>
  <si>
    <t>34.1</t>
  </si>
  <si>
    <t>ВОССТАНОВЛЕНИЕ БЕТОННЫХ СТЕН КАНАЛОВ ПОСЛЕ РЕМОНТНЫХ РАБОТ</t>
  </si>
  <si>
    <t>Е66-5-1</t>
  </si>
  <si>
    <t>31.8</t>
  </si>
  <si>
    <t>31.7</t>
  </si>
  <si>
    <t>31.6</t>
  </si>
  <si>
    <t>31.5</t>
  </si>
  <si>
    <t>31.4</t>
  </si>
  <si>
    <t>31.3</t>
  </si>
  <si>
    <t>31.2</t>
  </si>
  <si>
    <t>31.1</t>
  </si>
  <si>
    <t>100М3</t>
  </si>
  <si>
    <t>УСТРОЙСТВО НЕПРОХОДНЫХ КАНАЛОВ ОДНОЯЧЕЙКОВЫХ ПЕРЕКРЫВАЕМЫХ ИЛИ ОПИРАЮЩИХСЯ НА ПЛИТУ</t>
  </si>
  <si>
    <t>Е0706-1-1</t>
  </si>
  <si>
    <t>30.1</t>
  </si>
  <si>
    <t>29.2</t>
  </si>
  <si>
    <t>29.1</t>
  </si>
  <si>
    <t>28.1</t>
  </si>
  <si>
    <t>ОЧИСТКА НЕПРОХОДНЫХ КАНАЛОВ ОТ: МОКРОГО ИЛА И ГРЯЗИ ПРИ СНЯТЫХ ТРУБАХ, ГЛУБИНА ОЧИСТКИ ДО 2 М</t>
  </si>
  <si>
    <t>Е66-12-5</t>
  </si>
  <si>
    <t>27.2</t>
  </si>
  <si>
    <t>27.1</t>
  </si>
  <si>
    <t>РАЗБОРКА СБОРНЫХ ЖЕЛЕЗОБЕТОННЫХ КОНСТРУКЦИЙ КАНАЛОВ ПЕРЕКРЫВАЕМЫХ: ПЛИТАМИ</t>
  </si>
  <si>
    <t>Е66-47-1</t>
  </si>
  <si>
    <t>РАЗДЕЛ 4.ЭЛЕМЕНТЫ ТРАССЫ</t>
  </si>
  <si>
    <t>26.1</t>
  </si>
  <si>
    <t>1000М2</t>
  </si>
  <si>
    <t>ПЛАНИРОВКА ПЛОЩАДЕЙ РУЧНЫМ СПОСОБОМ, ГРУППА ГРУНТОВ 3</t>
  </si>
  <si>
    <t>Е0102-027-06</t>
  </si>
  <si>
    <t>25.1</t>
  </si>
  <si>
    <t>ПЛАНИРОВКА ПЛОЩАДЕЙ БУЛЬДОЗЕРАМИ МОЩНОСТЬЮ 79 (108) КВТ (Л.С.)</t>
  </si>
  <si>
    <t>Е101-36-2</t>
  </si>
  <si>
    <t>24.2</t>
  </si>
  <si>
    <t>24.1</t>
  </si>
  <si>
    <t>1000М3</t>
  </si>
  <si>
    <t>ПОЛИВ ВОДОЙ УПЛОТНЯЕМОГО ГРУНТА НАСЫПЕЙ</t>
  </si>
  <si>
    <t>Е102-6-1</t>
  </si>
  <si>
    <t>23.3</t>
  </si>
  <si>
    <t>23.2</t>
  </si>
  <si>
    <t>23.1</t>
  </si>
  <si>
    <t>УПЛОТНЕНИЕ ГРУНТА ПНЕВМАТИЧЕСКИМИ ТРАМБОВКАМИ, ГРУППА ГРУНТОВ 3, 4</t>
  </si>
  <si>
    <t>Е0102-005-02</t>
  </si>
  <si>
    <t>22.1</t>
  </si>
  <si>
    <t>ЗАСЫПКА ВРУЧНУЮ ТРАНШЕЙ, ПАЗУХ КОТЛОВАНОВ И ЯМ, ГРУППА ГРУНТОВ 3</t>
  </si>
  <si>
    <t>Е102-61-3</t>
  </si>
  <si>
    <t>21.1</t>
  </si>
  <si>
    <t>ЗАСЫПКА ТРАНШЕЙ И КОТЛОВАНОВ С ПЕРЕМЕЩЕНИЕМ ГРУНТА ДО 5 М БУЛЬДОЗЕРАМИ МОЩНОСТЬЮ 79 (108) КВТ (Л.С.), 3 ГРУППА ГРУНТОВ</t>
  </si>
  <si>
    <t>Е101-33-6</t>
  </si>
  <si>
    <t>20.1</t>
  </si>
  <si>
    <t>ПЕРЕВОЗКА ГРУЗОВ АВТОМОБИЛЕМ, РАССТОЯНИЕ ПЕРЕВОЗКИ 25 КМ, КЛАСС ГРУЗА 1(ГПС)</t>
  </si>
  <si>
    <t>С140-12303</t>
  </si>
  <si>
    <t>18.1</t>
  </si>
  <si>
    <t>ПЕРЕВОЗКА ГРУЗОВ АВТОМОБИЛЕМ, РАССТОЯНИЕ ПЕРЕВОЗКИ 25 КМ, КЛАСС ГРУЗА 1</t>
  </si>
  <si>
    <t>17.1</t>
  </si>
  <si>
    <t>ПОГРУЗОЧНО-РАЗГРУЗОЧНЫЕ РАБОТЫ ПРИ АВТОМОБИЛЬНЫХ ПЕРЕВОЗКАХ. ГРУНТ РАСТИТЕЛЬНОГО СЛОЯ (ЗЕМЛЯ, ПЕРЕГНОЙ): ПОГРУЗКА</t>
  </si>
  <si>
    <t>Е311-048-01</t>
  </si>
  <si>
    <t>16.1</t>
  </si>
  <si>
    <t>ДОРАБОТКА ВРУЧНУЮ, ЗАЧИСТКА ДНА И СТЕНОК С ВЫКИДКОЙ ГРУНТА В КОТЛОВАНАХ И ТРАНШЕЯХ, РАЗРАБОТАННЫХ МЕХАНИЗИРОВАННЫМ СПОСОБОМ, ПРИМЕНЕН КОЭФФИЦИЕНТ К НОРМАМ ЗАТРАТ ТРУДА - 1,2</t>
  </si>
  <si>
    <t>Е102-57-2 ТЧ П.3.187 КЗТР=1,2</t>
  </si>
  <si>
    <t>15.2</t>
  </si>
  <si>
    <t>15.1</t>
  </si>
  <si>
    <t>РАЗРАБОТКА ГРУНТА С ПОГРУЗКОЙ НА АВТОМОБИЛИ-САМОСВАЛЫ ЭКСКАВАТОРАМИ С КОВШОМ ВМЕСТИМОСТЬЮ 1 (1-1,2) М3, ГРУППА ГРУНТОВ 2</t>
  </si>
  <si>
    <t>Е101-13-2</t>
  </si>
  <si>
    <t>14.1</t>
  </si>
  <si>
    <t>КОПАНИЕ ЯМ ВРУЧНУЮ БЕЗ КРЕПЛЕНИЙ ДЛЯ СТОЕК И СТОЛБОВ БЕЗ ОТКОСОВ ГЛУБИНОЙ ДО 0,7 М ГРУППА ГРУНТОВ 2. РАССТОЯНИЕ ДО 1 М ОТ КАБЕЛЕЙ, ПРОЛОЖЕННЫХ В ТРУБОПРОВОДАХ ИЛИ КОРОБАХ, А ТАКЖЕ ОТ ВОДОПРОВОДНЫХ И КАНАЛИЗАЦИОННЫХ ТРУБ, ПРИМЕНЕН КОЭФФИЦИЕНТ К НОРМАМ ЗАТРАТ ТРУДА-1,15 (ШУРФОВКА)</t>
  </si>
  <si>
    <t>Е102-58-2 ТЧ П.3.189 КЗТР=1,15</t>
  </si>
  <si>
    <t>РАЗДЕЛ 3.РАЗРАБОТКА ГРУНТА</t>
  </si>
  <si>
    <t>МАШ.ЧАС</t>
  </si>
  <si>
    <t>ВОДООТКАЧКА</t>
  </si>
  <si>
    <t>С205-201</t>
  </si>
  <si>
    <t>12.7</t>
  </si>
  <si>
    <t>12.6</t>
  </si>
  <si>
    <t>12.5</t>
  </si>
  <si>
    <t>12.4</t>
  </si>
  <si>
    <t>12.3</t>
  </si>
  <si>
    <t>12.2</t>
  </si>
  <si>
    <t>12.1</t>
  </si>
  <si>
    <t>ПОДВЕШИВАНИЕ ПОДЗЕМНЫХ КОММУНИКАЦИЙ ПРИ ПЕРЕСЕЧЕНИИ ИХ ТРАССОЙ ТРУБОПРОВОДА, ПЛОЩАДЬ СЕЧЕНИЯ КОРОБОВ ДО 0,1 М2</t>
  </si>
  <si>
    <t>Е2206-11-1</t>
  </si>
  <si>
    <t>РАЗДЕЛ 2.СОПУТСТВУЮЩИЕ РАБОТЫ</t>
  </si>
  <si>
    <t>11.1</t>
  </si>
  <si>
    <t>ПЕРЕВОЗКА ГРУЗОВ АВТОМОБИЛЕМ, РАССТОЯНИЕ ПЕРЕВОЗКИ 25 КМ, КЛАСС ГРУЗА 1 (АСФАЛЬТОБЕТОН)</t>
  </si>
  <si>
    <t>10.1</t>
  </si>
  <si>
    <t>ПЕРЕВОЗКА ГРУЗОВ АВТОМОБИЛЕМ, РАССТОЯНИЕ ПЕРЕВОЗКИ 25КМ, КЛАСС ГРУЗА 1 (ЩЕБЕНЬ)</t>
  </si>
  <si>
    <t>9.11</t>
  </si>
  <si>
    <t>9.10</t>
  </si>
  <si>
    <t>9.9</t>
  </si>
  <si>
    <t>9.8</t>
  </si>
  <si>
    <t>9.7</t>
  </si>
  <si>
    <t>3097</t>
  </si>
  <si>
    <t>9.6</t>
  </si>
  <si>
    <t>9.5</t>
  </si>
  <si>
    <t>9.4</t>
  </si>
  <si>
    <t>9.3</t>
  </si>
  <si>
    <t>9.2</t>
  </si>
  <si>
    <t>9.1</t>
  </si>
  <si>
    <t>УСТРОЙСТВО ПОКРЫТИЯ ИЗ ГОРЯЧИХ ПЛОТНЫХ МЕЛКОЗЕРНИСТЫХ АСФАЛЬТОБЕТОННЫХ СМЕСЕЙ АСФАЛЬТОУКЛАДЧИКАМИ ТИПА "VOGELE" ПРИ ШИРИНЕ УКЛАДКИ ДО 6 М И ТОЛЩИНОЙ СЛОЯ 4 СМ</t>
  </si>
  <si>
    <t>Е2713-010-01 ДОП. 9</t>
  </si>
  <si>
    <t>8.7</t>
  </si>
  <si>
    <t>8.6</t>
  </si>
  <si>
    <t>8.5</t>
  </si>
  <si>
    <t>8.4</t>
  </si>
  <si>
    <t>8.3</t>
  </si>
  <si>
    <t>8.2</t>
  </si>
  <si>
    <t>8.1</t>
  </si>
  <si>
    <t>ПРИ ИЗМЕНЕНИИ ТОЛЩИНЫ ПОКРЫТИЯ НА 0,5 СМ ДОБАВЛЯТЬ К НОРМЕ 27-13-010-02 (ДОБАВИТЬ 2 СМ)</t>
  </si>
  <si>
    <t>Е2713-011-02 ДОП. 9 К=4</t>
  </si>
  <si>
    <t>7.11</t>
  </si>
  <si>
    <t>7.10</t>
  </si>
  <si>
    <t>7.9</t>
  </si>
  <si>
    <t>7.8</t>
  </si>
  <si>
    <t>7.7</t>
  </si>
  <si>
    <t>7.6</t>
  </si>
  <si>
    <t>7.5</t>
  </si>
  <si>
    <t>7.4</t>
  </si>
  <si>
    <t>7.3</t>
  </si>
  <si>
    <t>7.2</t>
  </si>
  <si>
    <t>7.1</t>
  </si>
  <si>
    <t>УСТРОЙСТВО ПОКРЫТИЯ ИЗ ГОРЯЧИХ ПОРИСТЫХ КРУПНОЗЕРНИСТЫХ АСФАЛЬТОБЕТОННЫХ СМЕСЕЙ АСФАЛЬТОУКЛАДЧИКАМИ ТИПА "VOGELE" ПРИ ШИРИНЕ УКЛАДКИ ДО 6 М И ТОЛЩИНОЙ СЛОЯ 4 СМ</t>
  </si>
  <si>
    <t>Е2713-010-02 ДОП. 9</t>
  </si>
  <si>
    <t>6.9</t>
  </si>
  <si>
    <t>6.8</t>
  </si>
  <si>
    <t>6.7</t>
  </si>
  <si>
    <t>6.6</t>
  </si>
  <si>
    <t>6.5</t>
  </si>
  <si>
    <t>6.4</t>
  </si>
  <si>
    <t>6.3</t>
  </si>
  <si>
    <t>6.2</t>
  </si>
  <si>
    <t>6.1</t>
  </si>
  <si>
    <t>УСТРОЙСТВО ОСНОВАНИЙ ТОЛЩИНОЙ 15 СМ ИЗ ЩЕБНЯ ФРАКЦИИ 40-70 ММ (ПРИ УКАТКЕ КАМЕННЫХ МАТЕРИАЛОВ С ПРЕДЕЛОМ ПРОЧНОСТИ НА СЖАТИЕ СВЫШЕ 68,6 (700) ДО 98,1 (1000) МПА (КГС/СМ2)) ОДНОСЛОЙНЫХ</t>
  </si>
  <si>
    <t>Е2704-6-1</t>
  </si>
  <si>
    <t>5.1</t>
  </si>
  <si>
    <t>4.1</t>
  </si>
  <si>
    <t>ПОГРУЗОЧНО-РАЗГРУЗОЧНЫЕ РАБОТЫ ПРИ АВТОМОБИЛЬНЫХ ПЕРЕВОЗКАХ. МУСОР СТРОИТЕЛЬНЫЙ С ПОГРУЗКОЙ ЭКСКАВАТОРАМИ ЕМКОСТЬЮ КОВША ДО 0,65М3: ПОГРУЗКА</t>
  </si>
  <si>
    <t>Е311-052-01</t>
  </si>
  <si>
    <t>3.3</t>
  </si>
  <si>
    <t>3.2</t>
  </si>
  <si>
    <t>3.1</t>
  </si>
  <si>
    <t>РАЗБОРКА ПОКРЫТИЙ И ОСНОВАНИЙ АСФАЛЬТОБЕТОННЫХ</t>
  </si>
  <si>
    <t>Е2703-8-4</t>
  </si>
  <si>
    <t>2.2</t>
  </si>
  <si>
    <t>2.1</t>
  </si>
  <si>
    <t>РАЗБОРКА ПОКРЫТИЙ И ОСНОВАНИЙ ЧЕРНЫХ ЩЕБЕНОЧНЫХ</t>
  </si>
  <si>
    <t>Е2703-8-3</t>
  </si>
  <si>
    <t>1.4</t>
  </si>
  <si>
    <t>1.3</t>
  </si>
  <si>
    <t>1.2</t>
  </si>
  <si>
    <t>1.1</t>
  </si>
  <si>
    <t>НАРЕЗКА ШВОВ В БЕТОНЕ ЗАТВЕРДЕВШЕМ</t>
  </si>
  <si>
    <t>Е2706-7-1</t>
  </si>
  <si>
    <t>РАЗДЕЛ 1.ДОРОЖНЫЕ РАБОТЫ</t>
  </si>
  <si>
    <t>по проектным данным</t>
  </si>
  <si>
    <t>на. ед. измерения</t>
  </si>
  <si>
    <t xml:space="preserve">Количество </t>
  </si>
  <si>
    <t>Единица измерения</t>
  </si>
  <si>
    <t>Наименование работ и затрат</t>
  </si>
  <si>
    <t>Шифр номера нормативов и коды ресурсов</t>
  </si>
  <si>
    <t>N п.п.</t>
  </si>
  <si>
    <t>Основание:</t>
  </si>
  <si>
    <t>(наименование работ и затрат, наименование объекта)</t>
  </si>
  <si>
    <t xml:space="preserve">на </t>
  </si>
  <si>
    <t xml:space="preserve">                   </t>
  </si>
  <si>
    <t>(локальная ресурсная смета)</t>
  </si>
  <si>
    <t>2-13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</si>
  <si>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</si>
  <si>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t>(наименование стройки)</t>
  </si>
  <si>
    <t>РАЗРАБОТКА ПРОЕКТНО-СМЕТНОЙ ДОКУМЕНТАЦИИ (В ТОМ ЧИСЛЕ ЭЛЕКТРОННАЯ ВЕРСИЯ) НА КАПИТАЛЬНЫЙ РЕМОНТ (ПЕРЕКЛАДКА) И НА РЕМОНТНО-ВОССТАНОВИТЕЛЬНЫЕ РАБОТЫ ТЕПЛОВЫХ СЕТЕЙ ПО ОБЪЕКТАМ МИРАБАДСКОГО РАЙОНА - 15,4 КМ; ЧИЛАНЗАСКОГО РАЙОНА - 27,675 КМ; МИРЗО-УЛУГБЕКСКОГО РАЙОНА - 26,6 КМ; ЮНУС-АБАДСКОГО РАЙОНА - 28,152 КМ; СЕРГЕЛИЙСКОГО РАЙОНА - 10,847 КМ; ШАЙХАНТАХУРСКОГО РАЙОНА - 17,01 КМ; ЯККАСАРАЙСКОГО РАЙОНА - 13,534 КМ; АЛМАЗАРСКОГО РАЙОНА - 19,3 КМ; ЯШНАБАДСКОГО РАЙОНА - 17,744 КМ; УЧТЕПИНСКОГО РАЙОНА - 17,389 КМ; БЕКТЕМИРСКОГО РАЙОНА - 3,219 КМ; РАЙОН ЯНГИ ХАЁТ - 4,26 КМ; ВСЕГО 201,130 КМ ГУП "ТОШИССИККУВВАТИ"</t>
  </si>
  <si>
    <t>Форма N 5</t>
  </si>
  <si>
    <t>СУМ</t>
  </si>
  <si>
    <t>ИТОГО РЕСУРСЫ ПО ПРОЕКТУ</t>
  </si>
  <si>
    <t>РЕСУРСЫ ПО ПРОЕКТУ</t>
  </si>
  <si>
    <t>ИТОГО ПО МАТЕРИАЛЬНЫМ РЕСУРСАМ</t>
  </si>
  <si>
    <t>ОПОРЫ СКОЛЬЗЯЩИЕ Д 273 ММ</t>
  </si>
  <si>
    <t>СТРОИТЕЛЬНЫЕ МАТЕРИАЛЫ, ИЗДЕЛИЯ И ДЕТАЛИ</t>
  </si>
  <si>
    <t>ИТОГО ПО СТРОИТЕЛЬНЫМ МАШИНАМ</t>
  </si>
  <si>
    <t>КАТКИ САМОХОДНЫЕ ДОРОЖНЫЕ ВИБРАЦИОННЫЕ ТИПА "DУNАРАС", "НАММ", "ВОМАG", 13 Т</t>
  </si>
  <si>
    <t>КАТКИ САМОХОДНЫЕ ДОРОЖНЫЕ ВИБРАЦИОННЫЕ ТИПА "DУNАРАС", "НАММ", "ВОМАG", 10 Т</t>
  </si>
  <si>
    <t>КАТКИ САМОХОДНЫЕ ДОРОЖНЫЕ ВИБРАЦИОННЫЕ ТИПА "DУNАРАС", "НАММ", "ВОМАG", 8 Т</t>
  </si>
  <si>
    <t>УКЛАДЧИКИ АСФАЛЬТОБЕТОНА ТИПА "VОGЕLЕ" S-1600</t>
  </si>
  <si>
    <t>КОМПРЕССОР МАРКИ LGСУ-18/17 УUСНАI/СUММINS 6СТА8.3-С260</t>
  </si>
  <si>
    <t>ИТОГО ПО ТРУДОВЫМ РЕСУРСАМ (БЕЗ МАШИНИСТОВ)</t>
  </si>
  <si>
    <t>ЗАТРАТЫ ТРУДА</t>
  </si>
  <si>
    <t>Ресурсы по нормам ШНК</t>
  </si>
  <si>
    <t>Наименование материалов и конструкций</t>
  </si>
  <si>
    <t>N п/п</t>
  </si>
  <si>
    <t>ЛОКАЛЬНАЯ РЕСУРСНАЯ СМЕТА № 2-13</t>
  </si>
  <si>
    <t>КАПИТАЛЬНЫЙ РЕМОНТ (ПЕРЕКЛАДКА) ТЕПЛЛОВЫХ СЕТЕЙ: КВ-Л 10 ВВ.8-18 ОТ ТК-5 ДО ТК-8 (РУ-1)</t>
  </si>
  <si>
    <t xml:space="preserve"> КАПИТАЛЬНЫЙ РЕМОНТ (ПЕРЕКЛАДКА) ТЕПЛЛОВЫХ СЕТЕЙ: КВ-Л 10 ВВ.8-18 ОТ ТК-5 ДО ТК-8 (РУ-1)</t>
  </si>
  <si>
    <t>КАЛЬК. ТТЭ</t>
  </si>
  <si>
    <t>ВОЗВРАЩАЕМЫЕ МАТЕРИАЛЬНЫЕ РЕСУРСЫ</t>
  </si>
  <si>
    <t>ИТОГО ВОЗВРАЩАЕМЫХ МАТЕРИАЛЬНЫХ РЕСУРСОВ</t>
  </si>
  <si>
    <t xml:space="preserve"> АСФАЛЬТОБЕТОН, ЩЕБЕНЬ, ПГС</t>
  </si>
  <si>
    <t>ТРАНСПОРТНЫЕ РАСХОДЫ -ДЛЯ ВЫЧЕТА С ПЕРЕВОЗКИ</t>
  </si>
  <si>
    <t>ТРУБЫ СТАЛЬНЫЕ ЭЛЕКТРОСВАРНЫЕ Д±273 ММ (ВОЗВРАТ)</t>
  </si>
  <si>
    <t>ТРУБЫ СТАЛЬНЫЕ ЭЛЕКТРОСВАРНЫЕ ПРЯМОШОВНЫЕ С ТЕРМОУСИЛЕНИЕМ СВАРНОГО ШВА СТ.3 ДН. 273Х6,0 ММ (ВЕС 1 ПМ - 40,10 КГ) - ВОЗВРАТ СТОИМОСТИ</t>
  </si>
  <si>
    <t>2-14</t>
  </si>
  <si>
    <t xml:space="preserve"> КАПИТАЛЬНЫЙ РЕМОНТ (ПЕРЕКЛАДКА) ТЕПЛЛОВЫХ СЕТЕЙ: ТЦ-6 М-В КУЙЛЮК-4 ВВ-1-7 ОТ ТК-9 ДО ТК-10 (РУ-1)</t>
  </si>
  <si>
    <t>403-333</t>
  </si>
  <si>
    <t>ПЛИТЫ П8-8</t>
  </si>
  <si>
    <t>403-45</t>
  </si>
  <si>
    <t>ЛОТКИ Л7-8</t>
  </si>
  <si>
    <t>РАЗДЕЛ 5.НЕПОДВИЖНЫЕ ОПОРЫ</t>
  </si>
  <si>
    <t>Е4604-1-2</t>
  </si>
  <si>
    <t>РАЗБОРКА ОСНОВАНИЙ БЕТОННЫХ НЕПОДВИЖНЫХ ОПОР</t>
  </si>
  <si>
    <t>ДЕМОНТАЖ МЕТАЛЛОКОНСТРУКЦИЙ НЕПОДВИЖНЫХ И ДР. МЕТАЛЛОКОНСТРУКЦИЙ</t>
  </si>
  <si>
    <t>ТН</t>
  </si>
  <si>
    <t>36.1</t>
  </si>
  <si>
    <t>36.2</t>
  </si>
  <si>
    <t>36.3</t>
  </si>
  <si>
    <t>36.4</t>
  </si>
  <si>
    <t>36.5</t>
  </si>
  <si>
    <t>37.1</t>
  </si>
  <si>
    <t>37.2</t>
  </si>
  <si>
    <t>Ц3801-008-01 ДОП. 10</t>
  </si>
  <si>
    <t>СБОРКА С ПОМОЩЬЮ ЛЕБЕДОК РУЧНЫХ (С УСТАНОВКОЙ И СНЯТИЕМ ИХ В ПРОЦЕССЕ РАБОТЫ) ИЛИ ВРУЧНУЮ (МЕЛКИХ ДЕТАЛЕЙ): ОПОРНЫХ КОНСТРУКЦИЙ ПОД ТРУБОПРОВОДЫ ВЕСОМ ДО 500 КГ/-ИЗГОТОВЛЕНИЕ НЕПОДВИЖНЫХ ОПОР</t>
  </si>
  <si>
    <t>766</t>
  </si>
  <si>
    <t>КРАНЫ НА АВТОМОБИЛЬНОМ ХОДУ ПРИ РАБОТЕ НА МОНТАЖЕ ТЕХНОЛОГИЧЕСКОГО ОБОРУДОВАНИЯ 10 Т</t>
  </si>
  <si>
    <t>969</t>
  </si>
  <si>
    <t>ЛЕБЕДКИ РУЧНЫЕ И РЫЧАЖНЫЕ, ТЯГОВЫМ УСИЛИЕМ 31,39 (3,2) КН (Т)</t>
  </si>
  <si>
    <t>1567</t>
  </si>
  <si>
    <t>ПРЕСС-НОЖНИЦЫ КОМБИНИРОВАННЫЕ</t>
  </si>
  <si>
    <t>1695</t>
  </si>
  <si>
    <t>СТАНКИ СВЕРЛИЛЬНЫЕ</t>
  </si>
  <si>
    <t>39.7</t>
  </si>
  <si>
    <t>1747</t>
  </si>
  <si>
    <t>СТАНКИ ТОКАРНО-ВИНТОРЕЗНЫЕ</t>
  </si>
  <si>
    <t>39.8</t>
  </si>
  <si>
    <t>39.9</t>
  </si>
  <si>
    <t>2510</t>
  </si>
  <si>
    <t>АВТОМОБИЛИ БОРТОВЫЕ ГРУЗОПОДЪЕМНОСТЬЮ ДО 8 Т</t>
  </si>
  <si>
    <t>39.10</t>
  </si>
  <si>
    <t>39.11</t>
  </si>
  <si>
    <t>39.12</t>
  </si>
  <si>
    <t>35315</t>
  </si>
  <si>
    <t>ЭЛЕКТРОДЫ ДИАМЕТРОМ 4 ММ Э50А</t>
  </si>
  <si>
    <t>39.13</t>
  </si>
  <si>
    <t>39.14</t>
  </si>
  <si>
    <t>45002</t>
  </si>
  <si>
    <t>КРУГ ОТРЕЗНОЙ</t>
  </si>
  <si>
    <t>39.15</t>
  </si>
  <si>
    <t>Е0601-1-1 ДОП. 3</t>
  </si>
  <si>
    <t>ОБЕТОНИРОВАНИЕ НЕПОДВИЖНЫХ ОПОР</t>
  </si>
  <si>
    <t>403</t>
  </si>
  <si>
    <t>ВИБРАТОРЫ ГЛУБИННЫЕ</t>
  </si>
  <si>
    <t>35516</t>
  </si>
  <si>
    <t>РОГОЖА</t>
  </si>
  <si>
    <t>41.2</t>
  </si>
  <si>
    <t>41.3</t>
  </si>
  <si>
    <t>41.4</t>
  </si>
  <si>
    <t>403-274</t>
  </si>
  <si>
    <t>ОПОРНАЯ ПОДУШКА ОП-2</t>
  </si>
  <si>
    <t>44.1</t>
  </si>
  <si>
    <t>РАЗДЕЛ 6.ТРУБОПРОВОДЫ И АРМАТУРА</t>
  </si>
  <si>
    <t>Е66-16-4</t>
  </si>
  <si>
    <t>ДЕМОНТАЖ ТРУБОПРОВОДОВ В НЕПРОХОДНЫХ КАНАЛАХ КРАНОМ, ДИАМЕТРОМ ТРУБ ДО: 150 ММ</t>
  </si>
  <si>
    <t>45.1</t>
  </si>
  <si>
    <t>45.2</t>
  </si>
  <si>
    <t>45.3</t>
  </si>
  <si>
    <t>45.4</t>
  </si>
  <si>
    <t>45.5</t>
  </si>
  <si>
    <t>45.6</t>
  </si>
  <si>
    <t>Е66-49-4 ДОП. 8</t>
  </si>
  <si>
    <t>ДЕМОНТАЖ ТРУБОПРОВОДОВ НАДЗЕМНОЙ ПРОКЛАДКИ, ДИАМЕТРОМ ТРУБ ДО: 150 ММ</t>
  </si>
  <si>
    <t>Е66-049-04 ДОП. 8</t>
  </si>
  <si>
    <t>ДЕМОНТАЖ ТРУБОПРОВОДОВ ИЗ СТАЛЬНЫХ ТРУБ, ДИАМЕТРОМ ТРУБ ДО: 150 ММ (В КАМЕРАХ)</t>
  </si>
  <si>
    <t>Е2401-2-6</t>
  </si>
  <si>
    <t>ПРОКЛАДКА В НЕПРОХОДНОМ КАНАЛЕ СТАЛЬНЫХ ТРУБОПРОВОДОВ Д=150 ММ ПРИ УСЛОВНОМ ДАВЛЕНИИ 1,6 МПА И ТЕМПЕРАТУРЕ 150 ГР.С</t>
  </si>
  <si>
    <t>49.5</t>
  </si>
  <si>
    <t>49.6</t>
  </si>
  <si>
    <t>49.7</t>
  </si>
  <si>
    <t>49.8</t>
  </si>
  <si>
    <t>49.9</t>
  </si>
  <si>
    <t>49.10</t>
  </si>
  <si>
    <t>49.11</t>
  </si>
  <si>
    <t>Е2401-4-6</t>
  </si>
  <si>
    <t>ПРОКЛАДКА НАДЗЕМНЫХ СТАЛЬНЫХ ТРУБОПРОВОДОВ Д=150 ММ ПРИ УСЛОВНОМ ДАВЛЕНИИ 1,6 МПА И ТЕМПЕРАТУРЕ 150 ГР.С</t>
  </si>
  <si>
    <t>50.6</t>
  </si>
  <si>
    <t>50.7</t>
  </si>
  <si>
    <t>50.8</t>
  </si>
  <si>
    <t>50.9</t>
  </si>
  <si>
    <t>50.10</t>
  </si>
  <si>
    <t>Е2401-3-6</t>
  </si>
  <si>
    <t>ПРОКЛАДКА В ПРОХОДНОМ КАНАЛЕ СТАЛЬНЫХ ТРУБОПРОВОДОВ Д=150 ММ ПРИ УСЛОВНОМ ДАВЛЕНИИ 1,6 МПА И ТЕМПЕРАТУРЕ 150 ГР.С (ТРУБЫ В КАМЕРАХ)</t>
  </si>
  <si>
    <t>51.5</t>
  </si>
  <si>
    <t>51.6</t>
  </si>
  <si>
    <t>51.7</t>
  </si>
  <si>
    <t>51.8</t>
  </si>
  <si>
    <t>51.9</t>
  </si>
  <si>
    <t>51.10</t>
  </si>
  <si>
    <t>51.11</t>
  </si>
  <si>
    <t>ТРУБЫ СТАЛЬНЫЕ ЭЛЕКТРОСВАРНЫЕ ПРЯМОШОВНЫЕ С ТЕРМОУСИЛЕНИЕМ СВАРНОГО ШВА СТ. 3 ДН. 159Х4,5 ММ (ВЕС 1 ПМ - 17,15 КГ)</t>
  </si>
  <si>
    <t>ОПОРЫ НЕПОДВИЖНЫЕ</t>
  </si>
  <si>
    <t>ОПОРЫ СКОЛЬЗЯЩИЕ Д=159 ММ</t>
  </si>
  <si>
    <t>Е2401-28-6</t>
  </si>
  <si>
    <t>УСТАНОВКА П-ОБРАЗНЫХ КОМПЕНСАТОРОВ ИЗ ТРУБ Д=150 ММ</t>
  </si>
  <si>
    <t>56.4</t>
  </si>
  <si>
    <t>56.5</t>
  </si>
  <si>
    <t>56.6</t>
  </si>
  <si>
    <t>56.7</t>
  </si>
  <si>
    <t>56.8</t>
  </si>
  <si>
    <t>56.9</t>
  </si>
  <si>
    <t>56.10</t>
  </si>
  <si>
    <t>56.11</t>
  </si>
  <si>
    <t>56.12</t>
  </si>
  <si>
    <t>Ц1211-6-6</t>
  </si>
  <si>
    <t>ПРИСОЕДИНЕНИЕ ТРУБОПРОВОДОВ УСЛОВНЫМ ДАВЛЕНИЕМ ДО 2,5 МПА К ДЕЙСТВУЮЩЕЙ МАГИСТРАЛИ. ДИАМЕТР НАРУЖНЫЙ ПРИСОЕДИНЯЕМОЙ ТРУБЫ, ММ 159</t>
  </si>
  <si>
    <t>Е2505-027-03</t>
  </si>
  <si>
    <t>КОНТРОЛЬ КАЧЕСТВА СВАРНЫХ СОЕДИНЕНИЙ ТРУБ УЛЬТРАЗВУКОВЫМ МЕТОДОМ НА ТРАССЕ, УСЛОВНЫЙ ДИАМЕТР: 150 ММ</t>
  </si>
  <si>
    <t>ОТВОД Д-159 ММ</t>
  </si>
  <si>
    <t>РАЗДЕЛ 7.ТЕПЛОИЗОЛЯЦИЯ</t>
  </si>
  <si>
    <t>63.1</t>
  </si>
  <si>
    <t>63.2</t>
  </si>
  <si>
    <t>64.1</t>
  </si>
  <si>
    <t>65</t>
  </si>
  <si>
    <t>ИЗОЛЯЦИЯ ТРУБОПРОВОДОВ Д-159 ММ МИНЕРАЛЬНОЙ ВАТОЙ Т.40 ММ</t>
  </si>
  <si>
    <t>65.1</t>
  </si>
  <si>
    <t>65.2</t>
  </si>
  <si>
    <t>65.3</t>
  </si>
  <si>
    <t>66</t>
  </si>
  <si>
    <t>ОБЕРТЫВАНИЕ ПОВЕРХНОСТИ ИЗОЛЯЦИИ РУЛОННЫМИ МАТЕРИАЛАМИ НАСУХО С ПРОКЛЕЙКОЙ ШВОВ (ИЗОЛ)</t>
  </si>
  <si>
    <t>66.1</t>
  </si>
  <si>
    <t>66.2</t>
  </si>
  <si>
    <t>66.3</t>
  </si>
  <si>
    <t>66.4</t>
  </si>
  <si>
    <t>66.5</t>
  </si>
  <si>
    <t>66.6</t>
  </si>
  <si>
    <t>66.7</t>
  </si>
  <si>
    <t>66.8</t>
  </si>
  <si>
    <t>66.9</t>
  </si>
  <si>
    <t>67</t>
  </si>
  <si>
    <t>ИЗОЛЯЦИЯ ТРУБОПРОВОДОВ Д-159 ММ МАТАМИ ПРОШИВНЫМИ Т.40 ММ</t>
  </si>
  <si>
    <t>67.1</t>
  </si>
  <si>
    <t>67.2</t>
  </si>
  <si>
    <t>38570</t>
  </si>
  <si>
    <t>МАТЫ ПРОШИВНЫЕ</t>
  </si>
  <si>
    <t>67.3</t>
  </si>
  <si>
    <t>64614</t>
  </si>
  <si>
    <t>ПРОВОЛОКА ДИАМЕТРОМ 1,2 ММ</t>
  </si>
  <si>
    <t>68</t>
  </si>
  <si>
    <t>ОБЕРТЫВАНИЕ ПОВЕРХНОСТИ ИЗОЛЯЦИИ РУЛОННЫМИ МАТЕРИАЛАМИ НАСУХО С ПРОКЛЕЙКОЙ ШВОВ (ФОЛЬГОИЗОЛ)</t>
  </si>
  <si>
    <t>68.1</t>
  </si>
  <si>
    <t>68.2</t>
  </si>
  <si>
    <t>68.3</t>
  </si>
  <si>
    <t>68.4</t>
  </si>
  <si>
    <t>68.5</t>
  </si>
  <si>
    <t>28405</t>
  </si>
  <si>
    <t>ФОЛЬГОИЗОЛ (ТФП)</t>
  </si>
  <si>
    <t>68.6</t>
  </si>
  <si>
    <t>68.7</t>
  </si>
  <si>
    <t>68.8</t>
  </si>
  <si>
    <t>68.9</t>
  </si>
  <si>
    <t>РАЗДЕЛ 8.ЭЛЕМЕНТЫ КАМЕРЫ</t>
  </si>
  <si>
    <t>69</t>
  </si>
  <si>
    <t>69.1</t>
  </si>
  <si>
    <t>69.2</t>
  </si>
  <si>
    <t>69.3</t>
  </si>
  <si>
    <t>69.4</t>
  </si>
  <si>
    <t>69.5</t>
  </si>
  <si>
    <t>70</t>
  </si>
  <si>
    <t>70.1</t>
  </si>
  <si>
    <t>70.2</t>
  </si>
  <si>
    <t>70.3</t>
  </si>
  <si>
    <t>70.4</t>
  </si>
  <si>
    <t>70.5</t>
  </si>
  <si>
    <t>70.6</t>
  </si>
  <si>
    <t>70.7</t>
  </si>
  <si>
    <t>71</t>
  </si>
  <si>
    <t>Е66-23-1</t>
  </si>
  <si>
    <t>ЗАМЕНА ЛЮКОВ КОЛОДЦЕВ И КАМЕР</t>
  </si>
  <si>
    <t>71.1</t>
  </si>
  <si>
    <t>71.2</t>
  </si>
  <si>
    <t>71.3</t>
  </si>
  <si>
    <t>71.4</t>
  </si>
  <si>
    <t>71.5</t>
  </si>
  <si>
    <t>37754</t>
  </si>
  <si>
    <t>ЛЮК ЧУГУННЫЙ ТЯЖЕЛЫЙ Д-80 ММ</t>
  </si>
  <si>
    <t>РАЗДЕЛ 9.ВОЗВРАТ СТОИМОСТИ МАТЕРИАЛОВ ЗАКАЗЧИКА</t>
  </si>
  <si>
    <t>72</t>
  </si>
  <si>
    <t>ТРУБЫ СТАЛЬНЫЕ ЭЛЕКТРОСВАРНЫЕ Д=159 ММ (ВОЗВРАТ)</t>
  </si>
  <si>
    <t>73</t>
  </si>
  <si>
    <t>КАПИТАЛЬНЫЙ РЕМОНТ (ПЕРЕКЛАДКА) ТЕПЛЛОВЫХ СЕТЕЙ: ТЦ-6 М-В КУЙЛЮК-4 ВВ-1-7 ОТ ТК-9 ДО ТК-10 (РУ-1)</t>
  </si>
  <si>
    <t>ЛОКАЛЬНАЯ РЕСУРСНАЯ СМЕТА № 2-14</t>
  </si>
  <si>
    <t>ТРУБЫ СТАЛЬНЫЕ ЭЛЕКТРОСВАРНЫЕ ПРЯМОШОВНЫЕ С ТЕРМОУСИЛЕНИЕМ СВАРНОГО ШВА СТ. 3 ДН. 159Х4,5 ММ (ВЕС 1 ПМ - 17,15 КГ) - ВОЗВРАТ СТОИМОСТИ</t>
  </si>
  <si>
    <t>ОПОРЫ СКОЛЬЗЯЩИЕ Д 159 ММ</t>
  </si>
  <si>
    <t>ТРУБЫ СТАЛЬНЫЕ ЭЛЕКТРОСВАРНЫЕ Д±159 ММ (ВОЗВРАТ)</t>
  </si>
  <si>
    <t>76,5</t>
  </si>
  <si>
    <t>153/2</t>
  </si>
  <si>
    <t>2,46</t>
  </si>
  <si>
    <t>((1,2+0,1+0,1)*0,25+0,3)*2+1,16</t>
  </si>
  <si>
    <t>188,19</t>
  </si>
  <si>
    <t>(((1,2+0,1+0,1)*0,25+0,3)*2+1,16)*153/2</t>
  </si>
  <si>
    <t>208,233</t>
  </si>
  <si>
    <t>((0,3*2+1,16+((1,2+0,1+0,1)*0,25+0,3)*2+1,16)/2*(1,2+0,1+0,1)-(0,1+0,1)*1,16)*153/2</t>
  </si>
  <si>
    <t>3,248</t>
  </si>
  <si>
    <t>0,7*1,16*1*ОКРУГЛ(153/2/20)</t>
  </si>
  <si>
    <t>6,15</t>
  </si>
  <si>
    <t>(208,233-3,248)*0,03</t>
  </si>
  <si>
    <t>198,835</t>
  </si>
  <si>
    <t>208,233-3,248-6,15</t>
  </si>
  <si>
    <t>172</t>
  </si>
  <si>
    <t>29,52</t>
  </si>
  <si>
    <t>2,46*15*0,01*80</t>
  </si>
  <si>
    <t>19,68</t>
  </si>
  <si>
    <t>2,46*10*0,01*80</t>
  </si>
  <si>
    <t>88,56</t>
  </si>
  <si>
    <t>29,52*1,6+19,68*2,1</t>
  </si>
  <si>
    <t>196,8</t>
  </si>
  <si>
    <t>(0+80)*2,46</t>
  </si>
  <si>
    <t>9,84</t>
  </si>
  <si>
    <t>(((1,2+0,1+0,1)*0,25+0,3)*2+1,16)*ОКРУГЛ(153/2/20)</t>
  </si>
  <si>
    <t>7,65</t>
  </si>
  <si>
    <t>76,5*10/100</t>
  </si>
  <si>
    <t>15,5067</t>
  </si>
  <si>
    <t>(3,248+6,15)*1,65</t>
  </si>
  <si>
    <t>343,5845</t>
  </si>
  <si>
    <t>198,835*1,65+15,5067</t>
  </si>
  <si>
    <t>208,233*1,1</t>
  </si>
  <si>
    <t>229,0563*1,6</t>
  </si>
  <si>
    <t>229,0563*0,9</t>
  </si>
  <si>
    <t>229,0563*0,1</t>
  </si>
  <si>
    <t>56,46</t>
  </si>
  <si>
    <t>188,19*0,3</t>
  </si>
  <si>
    <t>9,63</t>
  </si>
  <si>
    <t>ОКРУГЛ(153/2/3)*0,35+ОКРУГЛ(ОКРУГЛ(153/2/3)*0,02)*0,53</t>
  </si>
  <si>
    <t>153/2*0,98*0,1</t>
  </si>
  <si>
    <t>7,497*1,65</t>
  </si>
  <si>
    <t>12,370+13*0,35*2,4+13*0,53*2,4</t>
  </si>
  <si>
    <t>Плиты П8-8</t>
  </si>
  <si>
    <t>ОКРУГЛ(ОКРУГЛ(153/2/3)*0,5)</t>
  </si>
  <si>
    <t>Лотки Л7-8</t>
  </si>
  <si>
    <t>Неподвижные опоры</t>
  </si>
  <si>
    <t>Разборка бетонных оснований неподвижных опор</t>
  </si>
  <si>
    <t>0,25*4</t>
  </si>
  <si>
    <t>Демонтаж стальных конструкций неподвижных опор</t>
  </si>
  <si>
    <t>0,0966</t>
  </si>
  <si>
    <t>(0,0132*4+0,0142*6)*0,7</t>
  </si>
  <si>
    <t>1*2</t>
  </si>
  <si>
    <t>2,0966</t>
  </si>
  <si>
    <t>0,0966+2</t>
  </si>
  <si>
    <t xml:space="preserve">Изготовление  стальных конструкций неподвижых опор </t>
  </si>
  <si>
    <t>0,138</t>
  </si>
  <si>
    <t>0,0132*4+0,0142*6</t>
  </si>
  <si>
    <t>Стальной лист 8-12 мм</t>
  </si>
  <si>
    <t>0,0528</t>
  </si>
  <si>
    <t>0,0132*4</t>
  </si>
  <si>
    <t>Швеллер №16</t>
  </si>
  <si>
    <t>Обетонирование неподвижых опор</t>
  </si>
  <si>
    <t>18,14</t>
  </si>
  <si>
    <t>4,535*4</t>
  </si>
  <si>
    <t>0,1099</t>
  </si>
  <si>
    <t>0,00314*35</t>
  </si>
  <si>
    <t>Опоры скользящие Д=159 мм</t>
  </si>
  <si>
    <t>ОКРУГЛ(153/5)+ОКРУГЛ(8/5)+ОКРУГЛ(9/5)</t>
  </si>
  <si>
    <t>Опорная подушка ОП-2</t>
  </si>
  <si>
    <t>ОКРУГЛ(153/5)+ОКРУГЛ(9/5)</t>
  </si>
  <si>
    <t>35,35</t>
  </si>
  <si>
    <t>1,01*35</t>
  </si>
  <si>
    <t>0,429</t>
  </si>
  <si>
    <t>0,013*33</t>
  </si>
  <si>
    <t>Разборка трубопроводов подземной прокладки Д=159 мм</t>
  </si>
  <si>
    <t>153</t>
  </si>
  <si>
    <t>Разборка трубопроводов надземной прокладки Д=159 мм</t>
  </si>
  <si>
    <t>Разборка труб в камерах Д=159 мм</t>
  </si>
  <si>
    <t>2,9155</t>
  </si>
  <si>
    <t>0,01715*153+0,01715*8+0,01715*9</t>
  </si>
  <si>
    <t>Прокладка трубопроводов подземной прокладки Д=159х4,5 мм</t>
  </si>
  <si>
    <t>Прокладка трубопроводов надземной прокладки Д=159х4,5 мм</t>
  </si>
  <si>
    <t>Прокладка труб в камерах Д=159х4,5 мм</t>
  </si>
  <si>
    <t>Установка П-образных компенсаторов Д=150 мм</t>
  </si>
  <si>
    <t>Присоединение трубопроводов к действующей магистрали Д=159 мм</t>
  </si>
  <si>
    <t>87,11</t>
  </si>
  <si>
    <t>3,14*159*0,001*153+3,14*159*0,001*8+3,14*159*0,001*9+0,149*15</t>
  </si>
  <si>
    <t>Просвечивание стыков ультразвуковым дефектоскопом труб Д=159х4,5 мм</t>
  </si>
  <si>
    <t>ОКРУГЛ(153/6)+ОКРУГЛ(8/6)+ОКРУГЛ(9/6)</t>
  </si>
  <si>
    <t>0,1845</t>
  </si>
  <si>
    <t>0,0123*15</t>
  </si>
  <si>
    <t>Отводы Д=159 мм</t>
  </si>
  <si>
    <t>84,87</t>
  </si>
  <si>
    <t>3,14*159*0,001*153+3,14*159*0,001*8+3,14*159*0,001*9</t>
  </si>
  <si>
    <t>2,5494</t>
  </si>
  <si>
    <t>(3,14*(159*0,001+0,04)*0,04*153+3,14*(159*0,001+0,04)*0,04*8+3,14*(159*0,001+0,04)*0,04*9)*0,6</t>
  </si>
  <si>
    <t>153+9</t>
  </si>
  <si>
    <t>Изоляция трубопроводов матами прошивными</t>
  </si>
  <si>
    <t>3,14*(159*0,001+2*0,04)*153+3,14*(159*0,001+2*0,04)*9</t>
  </si>
  <si>
    <t>Покрытие повехности изоляции трубопроводов фольгоизолом</t>
  </si>
  <si>
    <t>3,14*(159*0,001+2*0,04)*8</t>
  </si>
  <si>
    <t>0,12</t>
  </si>
  <si>
    <t>Замена люков камер без кирпичных горловин</t>
  </si>
  <si>
    <t>Возврат стальных труб Д=1595 мм</t>
  </si>
  <si>
    <t>170</t>
  </si>
  <si>
    <t>153+8+9</t>
  </si>
  <si>
    <t>0,1806</t>
  </si>
  <si>
    <t>(0,0132*4+0,0142*6+0,12)*0,7</t>
  </si>
</sst>
</file>

<file path=xl/styles.xml><?xml version="1.0" encoding="utf-8"?>
<styleSheet xmlns="http://schemas.openxmlformats.org/spreadsheetml/2006/main">
  <numFmts count="7">
    <numFmt numFmtId="164" formatCode="_-* #,##0.00_р_._-;\-* #,##0.00_р_._-;_-* &quot;-&quot;??_р_._-;_-@_-"/>
    <numFmt numFmtId="165" formatCode="_-* #,##0&quot;сом.&quot;_-;\-* #,##0&quot;сом.&quot;_-;_-* &quot;-&quot;&quot;сом.&quot;_-;_-@_-"/>
    <numFmt numFmtId="166" formatCode="0.0000"/>
    <numFmt numFmtId="167" formatCode="\ #,##0.00&quot;р. &quot;;\-#,##0.00&quot;р. &quot;;&quot; -&quot;#&quot;р. &quot;;@\ "/>
    <numFmt numFmtId="168" formatCode="0.000"/>
    <numFmt numFmtId="169" formatCode="0.000000"/>
    <numFmt numFmtId="172" formatCode="_-* #,##0.0000000_р_._-;\-* #,##0.0000000_р_._-;_-* &quot;-&quot;??_р_._-;_-@_-"/>
  </numFmts>
  <fonts count="9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name val="Calibri"/>
      <family val="2"/>
      <charset val="204"/>
    </font>
    <font>
      <sz val="8"/>
      <name val="Arial"/>
    </font>
    <font>
      <b/>
      <u/>
      <sz val="8"/>
      <name val="Arial"/>
    </font>
    <font>
      <i/>
      <u/>
      <sz val="8"/>
      <name val="Arial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b/>
      <sz val="12"/>
      <name val="Calibri"/>
      <family val="2"/>
      <charset val="204"/>
    </font>
    <font>
      <sz val="9"/>
      <name val="Times New Roman Cyr"/>
      <charset val="204"/>
    </font>
    <font>
      <b/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sz val="10"/>
      <color rgb="FF000080"/>
      <name val="Times New Roman Cyr"/>
      <charset val="204"/>
    </font>
    <font>
      <sz val="9"/>
      <color rgb="FF000080"/>
      <name val="Times New Roman Cyr"/>
      <charset val="204"/>
    </font>
    <font>
      <sz val="10"/>
      <color rgb="FF003300"/>
      <name val="Times New Roman Cyr"/>
      <charset val="204"/>
    </font>
    <font>
      <sz val="9"/>
      <color rgb="FF003300"/>
      <name val="Times New Roman Cyr"/>
      <charset val="204"/>
    </font>
    <font>
      <sz val="9"/>
      <color rgb="FF800080"/>
      <name val="Times New Roman Cyr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i/>
      <u/>
      <sz val="12"/>
      <name val="Times New Roman Cyr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Calibri"/>
      <family val="2"/>
      <charset val="204"/>
    </font>
    <font>
      <i/>
      <u/>
      <sz val="8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</fills>
  <borders count="4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15">
    <xf numFmtId="0" fontId="0" fillId="0" borderId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27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27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3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27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4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27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27" fillId="5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27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27" fillId="6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49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28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6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28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28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28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28" fillId="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34" borderId="0" applyNumberFormat="0" applyBorder="0" applyAlignment="0" applyProtection="0"/>
    <xf numFmtId="0" fontId="51" fillId="35" borderId="8" applyNumberFormat="0" applyAlignment="0" applyProtection="0"/>
    <xf numFmtId="0" fontId="52" fillId="36" borderId="9" applyNumberFormat="0" applyAlignment="0" applyProtection="0"/>
    <xf numFmtId="0" fontId="53" fillId="36" borderId="8" applyNumberFormat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5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5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167" fontId="25" fillId="0" borderId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13" applyNumberFormat="0" applyFill="0" applyAlignment="0" applyProtection="0"/>
    <xf numFmtId="0" fontId="58" fillId="37" borderId="14" applyNumberFormat="0" applyAlignment="0" applyProtection="0"/>
    <xf numFmtId="0" fontId="59" fillId="0" borderId="0" applyNumberFormat="0" applyFill="0" applyBorder="0" applyAlignment="0" applyProtection="0"/>
    <xf numFmtId="0" fontId="60" fillId="38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49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61" fillId="39" borderId="0" applyNumberFormat="0" applyBorder="0" applyAlignment="0" applyProtection="0"/>
    <xf numFmtId="0" fontId="62" fillId="0" borderId="0" applyNumberFormat="0" applyFill="0" applyBorder="0" applyAlignment="0" applyProtection="0"/>
    <xf numFmtId="0" fontId="27" fillId="9" borderId="1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6" fillId="40" borderId="15" applyNumberFormat="0" applyFont="0" applyAlignment="0" applyProtection="0"/>
    <xf numFmtId="0" fontId="27" fillId="40" borderId="15" applyNumberFormat="0" applyFont="0" applyAlignment="0" applyProtection="0"/>
    <xf numFmtId="0" fontId="37" fillId="40" borderId="15" applyNumberFormat="0" applyFont="0" applyAlignment="0" applyProtection="0"/>
    <xf numFmtId="0" fontId="27" fillId="40" borderId="15" applyNumberFormat="0" applyFont="0" applyAlignment="0" applyProtection="0"/>
    <xf numFmtId="0" fontId="38" fillId="40" borderId="15" applyNumberFormat="0" applyFont="0" applyAlignment="0" applyProtection="0"/>
    <xf numFmtId="0" fontId="27" fillId="40" borderId="15" applyNumberFormat="0" applyFont="0" applyAlignment="0" applyProtection="0"/>
    <xf numFmtId="0" fontId="39" fillId="40" borderId="15" applyNumberFormat="0" applyFont="0" applyAlignment="0" applyProtection="0"/>
    <xf numFmtId="0" fontId="40" fillId="40" borderId="15" applyNumberFormat="0" applyFont="0" applyAlignment="0" applyProtection="0"/>
    <xf numFmtId="0" fontId="27" fillId="9" borderId="1" applyNumberFormat="0" applyFont="0" applyAlignment="0" applyProtection="0"/>
    <xf numFmtId="0" fontId="41" fillId="40" borderId="15" applyNumberFormat="0" applyFont="0" applyAlignment="0" applyProtection="0"/>
    <xf numFmtId="0" fontId="42" fillId="40" borderId="15" applyNumberFormat="0" applyFont="0" applyAlignment="0" applyProtection="0"/>
    <xf numFmtId="0" fontId="43" fillId="40" borderId="15" applyNumberFormat="0" applyFont="0" applyAlignment="0" applyProtection="0"/>
    <xf numFmtId="0" fontId="44" fillId="40" borderId="15" applyNumberFormat="0" applyFont="0" applyAlignment="0" applyProtection="0"/>
    <xf numFmtId="0" fontId="45" fillId="40" borderId="15" applyNumberFormat="0" applyFont="0" applyAlignment="0" applyProtection="0"/>
    <xf numFmtId="0" fontId="46" fillId="40" borderId="15" applyNumberFormat="0" applyFont="0" applyAlignment="0" applyProtection="0"/>
    <xf numFmtId="0" fontId="47" fillId="40" borderId="15" applyNumberFormat="0" applyFont="0" applyAlignment="0" applyProtection="0"/>
    <xf numFmtId="0" fontId="48" fillId="40" borderId="15" applyNumberFormat="0" applyFont="0" applyAlignment="0" applyProtection="0"/>
    <xf numFmtId="0" fontId="27" fillId="9" borderId="1" applyNumberFormat="0" applyFont="0" applyAlignment="0" applyProtection="0"/>
    <xf numFmtId="0" fontId="27" fillId="9" borderId="1" applyNumberFormat="0" applyFont="0" applyAlignment="0" applyProtection="0"/>
    <xf numFmtId="0" fontId="27" fillId="9" borderId="1" applyNumberFormat="0" applyFont="0" applyAlignment="0" applyProtection="0"/>
    <xf numFmtId="0" fontId="27" fillId="9" borderId="1" applyNumberFormat="0" applyFont="0" applyAlignment="0" applyProtection="0"/>
    <xf numFmtId="0" fontId="27" fillId="9" borderId="1" applyNumberFormat="0" applyFont="0" applyAlignment="0" applyProtection="0"/>
    <xf numFmtId="0" fontId="29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29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9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1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2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3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3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4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9" borderId="1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35" fillId="40" borderId="15" applyNumberFormat="0" applyFont="0" applyAlignment="0" applyProtection="0"/>
    <xf numFmtId="0" fontId="27" fillId="40" borderId="15" applyNumberFormat="0" applyFont="0" applyAlignment="0" applyProtection="0"/>
    <xf numFmtId="0" fontId="63" fillId="0" borderId="16" applyNumberFormat="0" applyFill="0" applyAlignment="0" applyProtection="0"/>
    <xf numFmtId="0" fontId="64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65" fillId="4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9" borderId="0" applyNumberFormat="0" applyBorder="0" applyAlignment="0" applyProtection="0"/>
    <xf numFmtId="0" fontId="50" fillId="25" borderId="0" applyNumberFormat="0" applyBorder="0" applyAlignment="0" applyProtection="0"/>
    <xf numFmtId="0" fontId="20" fillId="14" borderId="0" applyNumberFormat="0" applyBorder="0" applyAlignment="0" applyProtection="0"/>
    <xf numFmtId="0" fontId="50" fillId="26" borderId="0" applyNumberFormat="0" applyBorder="0" applyAlignment="0" applyProtection="0"/>
    <xf numFmtId="0" fontId="50" fillId="28" borderId="0" applyNumberFormat="0" applyBorder="0" applyAlignment="0" applyProtection="0"/>
    <xf numFmtId="0" fontId="20" fillId="40" borderId="15" applyNumberFormat="0" applyFont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0" borderId="0" applyNumberFormat="0" applyBorder="0" applyAlignment="0" applyProtection="0"/>
    <xf numFmtId="0" fontId="20" fillId="15" borderId="0" applyNumberFormat="0" applyBorder="0" applyAlignment="0" applyProtection="0"/>
    <xf numFmtId="0" fontId="20" fillId="21" borderId="0" applyNumberFormat="0" applyBorder="0" applyAlignment="0" applyProtection="0"/>
    <xf numFmtId="0" fontId="20" fillId="16" borderId="0" applyNumberFormat="0" applyBorder="0" applyAlignment="0" applyProtection="0"/>
    <xf numFmtId="0" fontId="20" fillId="22" borderId="0" applyNumberFormat="0" applyBorder="0" applyAlignment="0" applyProtection="0"/>
    <xf numFmtId="0" fontId="19" fillId="40" borderId="15" applyNumberFormat="0" applyFont="0" applyAlignment="0" applyProtection="0"/>
    <xf numFmtId="0" fontId="19" fillId="11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15" applyNumberFormat="0" applyFont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17" fillId="0" borderId="0"/>
    <xf numFmtId="0" fontId="16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40" borderId="15" applyNumberFormat="0" applyFont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22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164" fontId="21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2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0" fillId="10" borderId="0" xfId="0" applyFill="1"/>
    <xf numFmtId="0" fontId="24" fillId="10" borderId="0" xfId="0" applyFont="1" applyFill="1" applyBorder="1" applyAlignment="1">
      <alignment vertical="center" wrapText="1"/>
    </xf>
    <xf numFmtId="0" fontId="23" fillId="10" borderId="0" xfId="0" applyFont="1" applyFill="1" applyBorder="1" applyAlignment="1">
      <alignment vertical="center" wrapText="1"/>
    </xf>
    <xf numFmtId="0" fontId="22" fillId="10" borderId="2" xfId="3169" applyFont="1" applyFill="1" applyBorder="1"/>
    <xf numFmtId="0" fontId="0" fillId="10" borderId="2" xfId="0" applyFill="1" applyBorder="1"/>
    <xf numFmtId="0" fontId="22" fillId="10" borderId="2" xfId="3169" applyNumberFormat="1" applyFont="1" applyFill="1" applyBorder="1" applyAlignment="1">
      <alignment vertical="top" wrapText="1"/>
    </xf>
    <xf numFmtId="0" fontId="22" fillId="10" borderId="2" xfId="3169" applyNumberFormat="1" applyFont="1" applyFill="1" applyBorder="1" applyAlignment="1">
      <alignment horizontal="left" vertical="top" wrapText="1" indent="1"/>
    </xf>
    <xf numFmtId="0" fontId="0" fillId="10" borderId="0" xfId="0" applyFill="1" applyBorder="1"/>
    <xf numFmtId="0" fontId="22" fillId="10" borderId="2" xfId="3169" applyFont="1" applyFill="1" applyBorder="1" applyAlignment="1">
      <alignment wrapText="1"/>
    </xf>
    <xf numFmtId="166" fontId="0" fillId="10" borderId="2" xfId="3619" applyNumberFormat="1" applyFont="1" applyFill="1" applyBorder="1"/>
    <xf numFmtId="166" fontId="0" fillId="10" borderId="0" xfId="3619" applyNumberFormat="1" applyFont="1" applyFill="1"/>
    <xf numFmtId="164" fontId="0" fillId="10" borderId="2" xfId="3619" applyFont="1" applyFill="1" applyBorder="1"/>
    <xf numFmtId="164" fontId="0" fillId="10" borderId="7" xfId="3619" applyFont="1" applyFill="1" applyBorder="1"/>
    <xf numFmtId="164" fontId="0" fillId="42" borderId="2" xfId="3619" applyFont="1" applyFill="1" applyBorder="1"/>
    <xf numFmtId="0" fontId="66" fillId="0" borderId="0" xfId="0" applyFont="1" applyAlignment="1">
      <alignment vertical="top" wrapText="1"/>
    </xf>
    <xf numFmtId="0" fontId="66" fillId="0" borderId="0" xfId="0" applyFont="1" applyAlignment="1">
      <alignment horizontal="right" vertical="top" wrapText="1"/>
    </xf>
    <xf numFmtId="0" fontId="66" fillId="0" borderId="0" xfId="0" applyFont="1" applyAlignment="1">
      <alignment horizontal="center" vertical="top" wrapText="1"/>
    </xf>
    <xf numFmtId="0" fontId="66" fillId="0" borderId="0" xfId="0" applyFont="1" applyAlignment="1">
      <alignment horizontal="left" vertical="top" wrapText="1"/>
    </xf>
    <xf numFmtId="0" fontId="67" fillId="0" borderId="17" xfId="0" applyFont="1" applyBorder="1" applyAlignment="1">
      <alignment horizontal="left" vertical="top" wrapText="1"/>
    </xf>
    <xf numFmtId="0" fontId="67" fillId="0" borderId="17" xfId="0" applyFont="1" applyBorder="1" applyAlignment="1">
      <alignment horizontal="center" vertical="top" wrapText="1"/>
    </xf>
    <xf numFmtId="0" fontId="68" fillId="0" borderId="17" xfId="0" applyFont="1" applyBorder="1" applyAlignment="1">
      <alignment horizontal="left" vertical="top" wrapText="1"/>
    </xf>
    <xf numFmtId="0" fontId="68" fillId="0" borderId="17" xfId="0" applyFont="1" applyBorder="1" applyAlignment="1">
      <alignment horizontal="center" vertical="top" wrapText="1"/>
    </xf>
    <xf numFmtId="168" fontId="67" fillId="0" borderId="17" xfId="0" applyNumberFormat="1" applyFont="1" applyBorder="1" applyAlignment="1">
      <alignment horizontal="center" vertical="top" wrapText="1"/>
    </xf>
    <xf numFmtId="166" fontId="67" fillId="0" borderId="17" xfId="0" applyNumberFormat="1" applyFont="1" applyBorder="1" applyAlignment="1">
      <alignment horizontal="center" vertical="top" wrapText="1"/>
    </xf>
    <xf numFmtId="0" fontId="69" fillId="0" borderId="17" xfId="0" applyFont="1" applyBorder="1" applyAlignment="1">
      <alignment horizontal="left" vertical="top" wrapText="1"/>
    </xf>
    <xf numFmtId="0" fontId="69" fillId="0" borderId="17" xfId="0" applyFont="1" applyBorder="1" applyAlignment="1">
      <alignment horizontal="center" vertical="top" wrapText="1"/>
    </xf>
    <xf numFmtId="0" fontId="70" fillId="0" borderId="0" xfId="0" applyFont="1" applyAlignment="1">
      <alignment vertical="top" wrapText="1"/>
    </xf>
    <xf numFmtId="0" fontId="71" fillId="10" borderId="2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right"/>
    </xf>
    <xf numFmtId="0" fontId="66" fillId="0" borderId="0" xfId="0" applyFont="1" applyAlignment="1">
      <alignment horizontal="left"/>
    </xf>
    <xf numFmtId="0" fontId="87" fillId="0" borderId="0" xfId="0" applyFont="1"/>
    <xf numFmtId="0" fontId="74" fillId="0" borderId="3" xfId="3712" applyFont="1" applyFill="1" applyBorder="1" applyAlignment="1">
      <alignment horizontal="center" vertical="center" wrapText="1"/>
    </xf>
    <xf numFmtId="0" fontId="74" fillId="0" borderId="3" xfId="3712" applyFont="1" applyFill="1" applyBorder="1" applyAlignment="1">
      <alignment horizontal="right" vertical="center" wrapText="1"/>
    </xf>
    <xf numFmtId="0" fontId="74" fillId="0" borderId="4" xfId="3712" applyFont="1" applyFill="1" applyBorder="1" applyAlignment="1">
      <alignment horizontal="center" vertical="center" wrapText="1"/>
    </xf>
    <xf numFmtId="2" fontId="87" fillId="0" borderId="3" xfId="0" applyNumberFormat="1" applyFont="1" applyBorder="1" applyAlignment="1">
      <alignment horizontal="right" vertical="center" wrapText="1"/>
    </xf>
    <xf numFmtId="0" fontId="87" fillId="0" borderId="3" xfId="0" applyFont="1" applyBorder="1" applyAlignment="1">
      <alignment horizontal="center" vertical="center" wrapText="1"/>
    </xf>
    <xf numFmtId="0" fontId="87" fillId="0" borderId="3" xfId="0" applyFont="1" applyBorder="1" applyAlignment="1">
      <alignment horizontal="left" vertical="top" wrapText="1" indent="1"/>
    </xf>
    <xf numFmtId="0" fontId="87" fillId="0" borderId="4" xfId="0" applyFont="1" applyBorder="1" applyAlignment="1">
      <alignment horizontal="center" vertical="center" wrapText="1"/>
    </xf>
    <xf numFmtId="0" fontId="25" fillId="0" borderId="0" xfId="3146" applyFont="1" applyFill="1" applyAlignment="1">
      <alignment vertical="top"/>
    </xf>
    <xf numFmtId="0" fontId="25" fillId="0" borderId="0" xfId="3146" applyFont="1" applyFill="1" applyAlignment="1">
      <alignment horizontal="right" vertical="top"/>
    </xf>
    <xf numFmtId="0" fontId="75" fillId="0" borderId="0" xfId="3146" applyFont="1" applyFill="1" applyAlignment="1">
      <alignment horizontal="center" vertical="top" wrapText="1"/>
    </xf>
    <xf numFmtId="0" fontId="25" fillId="0" borderId="0" xfId="3146" applyFont="1" applyFill="1" applyAlignment="1">
      <alignment horizontal="left" vertical="top"/>
    </xf>
    <xf numFmtId="0" fontId="25" fillId="0" borderId="0" xfId="3146" applyFont="1" applyFill="1" applyAlignment="1">
      <alignment horizontal="center" vertical="top"/>
    </xf>
    <xf numFmtId="0" fontId="85" fillId="0" borderId="0" xfId="3146" applyFont="1" applyFill="1" applyAlignment="1">
      <alignment horizontal="right" vertical="top"/>
    </xf>
    <xf numFmtId="0" fontId="75" fillId="0" borderId="0" xfId="3146" applyFont="1" applyFill="1" applyAlignment="1">
      <alignment horizontal="right" vertical="top"/>
    </xf>
    <xf numFmtId="0" fontId="75" fillId="0" borderId="0" xfId="3146" applyFont="1" applyFill="1" applyAlignment="1">
      <alignment vertical="top"/>
    </xf>
    <xf numFmtId="0" fontId="25" fillId="0" borderId="0" xfId="3146" applyFont="1" applyFill="1" applyAlignment="1">
      <alignment horizontal="center" vertical="center"/>
    </xf>
    <xf numFmtId="0" fontId="75" fillId="0" borderId="5" xfId="3146" applyFont="1" applyFill="1" applyBorder="1" applyAlignment="1">
      <alignment horizontal="center" vertical="center" wrapText="1"/>
    </xf>
    <xf numFmtId="0" fontId="76" fillId="0" borderId="6" xfId="3146" applyFont="1" applyFill="1" applyBorder="1" applyAlignment="1">
      <alignment horizontal="center" vertical="center" wrapText="1"/>
    </xf>
    <xf numFmtId="0" fontId="76" fillId="0" borderId="5" xfId="3146" applyFont="1" applyFill="1" applyBorder="1" applyAlignment="1">
      <alignment horizontal="center" vertical="center" wrapText="1"/>
    </xf>
    <xf numFmtId="0" fontId="25" fillId="0" borderId="0" xfId="3146" applyFont="1" applyFill="1" applyAlignment="1">
      <alignment horizontal="center"/>
    </xf>
    <xf numFmtId="0" fontId="25" fillId="0" borderId="0" xfId="3146" applyFont="1" applyFill="1"/>
    <xf numFmtId="0" fontId="74" fillId="0" borderId="29" xfId="3146" applyFont="1" applyFill="1" applyBorder="1" applyAlignment="1">
      <alignment horizontal="center" vertical="top" wrapText="1"/>
    </xf>
    <xf numFmtId="0" fontId="74" fillId="0" borderId="28" xfId="3146" applyFont="1" applyFill="1" applyBorder="1" applyAlignment="1">
      <alignment horizontal="left" vertical="top" wrapText="1"/>
    </xf>
    <xf numFmtId="0" fontId="74" fillId="0" borderId="28" xfId="3146" applyFont="1" applyFill="1" applyBorder="1" applyAlignment="1">
      <alignment horizontal="center" vertical="top" wrapText="1"/>
    </xf>
    <xf numFmtId="2" fontId="25" fillId="0" borderId="0" xfId="3146" applyNumberFormat="1" applyFont="1" applyFill="1" applyAlignment="1">
      <alignment horizontal="right" vertical="top"/>
    </xf>
    <xf numFmtId="49" fontId="82" fillId="0" borderId="31" xfId="3146" applyNumberFormat="1" applyFont="1" applyFill="1" applyBorder="1" applyAlignment="1">
      <alignment horizontal="center" vertical="top" wrapText="1"/>
    </xf>
    <xf numFmtId="0" fontId="82" fillId="0" borderId="30" xfId="3146" applyFont="1" applyFill="1" applyBorder="1" applyAlignment="1">
      <alignment horizontal="center" vertical="top" wrapText="1"/>
    </xf>
    <xf numFmtId="0" fontId="82" fillId="0" borderId="30" xfId="3146" applyFont="1" applyFill="1" applyBorder="1" applyAlignment="1">
      <alignment horizontal="left" vertical="top" wrapText="1" indent="2"/>
    </xf>
    <xf numFmtId="0" fontId="82" fillId="0" borderId="30" xfId="3146" applyFont="1" applyFill="1" applyBorder="1" applyAlignment="1">
      <alignment horizontal="right" vertical="top"/>
    </xf>
    <xf numFmtId="0" fontId="22" fillId="0" borderId="0" xfId="3146" applyFont="1" applyFill="1" applyAlignment="1">
      <alignment vertical="top"/>
    </xf>
    <xf numFmtId="49" fontId="81" fillId="0" borderId="31" xfId="3146" applyNumberFormat="1" applyFont="1" applyFill="1" applyBorder="1" applyAlignment="1">
      <alignment horizontal="center" vertical="top" wrapText="1"/>
    </xf>
    <xf numFmtId="0" fontId="81" fillId="0" borderId="30" xfId="3146" applyFont="1" applyFill="1" applyBorder="1" applyAlignment="1">
      <alignment horizontal="center" vertical="top" wrapText="1"/>
    </xf>
    <xf numFmtId="0" fontId="81" fillId="0" borderId="30" xfId="3146" applyFont="1" applyFill="1" applyBorder="1" applyAlignment="1">
      <alignment horizontal="left" vertical="top" wrapText="1" indent="2"/>
    </xf>
    <xf numFmtId="0" fontId="81" fillId="0" borderId="30" xfId="3146" applyFont="1" applyFill="1" applyBorder="1" applyAlignment="1">
      <alignment horizontal="right" vertical="top"/>
    </xf>
    <xf numFmtId="0" fontId="80" fillId="0" borderId="0" xfId="3146" applyFont="1" applyFill="1" applyAlignment="1">
      <alignment vertical="top"/>
    </xf>
    <xf numFmtId="49" fontId="81" fillId="0" borderId="19" xfId="3146" applyNumberFormat="1" applyFont="1" applyFill="1" applyBorder="1" applyAlignment="1">
      <alignment horizontal="center" vertical="top" wrapText="1"/>
    </xf>
    <xf numFmtId="0" fontId="81" fillId="0" borderId="18" xfId="3146" applyFont="1" applyFill="1" applyBorder="1" applyAlignment="1">
      <alignment horizontal="center" vertical="top" wrapText="1"/>
    </xf>
    <xf numFmtId="0" fontId="81" fillId="0" borderId="18" xfId="3146" applyFont="1" applyFill="1" applyBorder="1" applyAlignment="1">
      <alignment horizontal="left" vertical="top" wrapText="1" indent="2"/>
    </xf>
    <xf numFmtId="0" fontId="81" fillId="0" borderId="18" xfId="3146" applyFont="1" applyFill="1" applyBorder="1" applyAlignment="1">
      <alignment horizontal="right" vertical="top"/>
    </xf>
    <xf numFmtId="49" fontId="79" fillId="0" borderId="31" xfId="3146" applyNumberFormat="1" applyFont="1" applyFill="1" applyBorder="1" applyAlignment="1">
      <alignment horizontal="center" vertical="top" wrapText="1"/>
    </xf>
    <xf numFmtId="0" fontId="79" fillId="0" borderId="30" xfId="3146" applyFont="1" applyFill="1" applyBorder="1" applyAlignment="1">
      <alignment horizontal="center" vertical="top" wrapText="1"/>
    </xf>
    <xf numFmtId="0" fontId="79" fillId="0" borderId="30" xfId="3146" applyFont="1" applyFill="1" applyBorder="1" applyAlignment="1">
      <alignment horizontal="left" vertical="top" wrapText="1" indent="2"/>
    </xf>
    <xf numFmtId="0" fontId="79" fillId="0" borderId="30" xfId="3146" applyFont="1" applyFill="1" applyBorder="1" applyAlignment="1">
      <alignment horizontal="right" vertical="top"/>
    </xf>
    <xf numFmtId="0" fontId="78" fillId="0" borderId="0" xfId="3146" applyFont="1" applyFill="1" applyAlignment="1">
      <alignment vertical="top"/>
    </xf>
    <xf numFmtId="49" fontId="79" fillId="0" borderId="19" xfId="3146" applyNumberFormat="1" applyFont="1" applyFill="1" applyBorder="1" applyAlignment="1">
      <alignment horizontal="center" vertical="top" wrapText="1"/>
    </xf>
    <xf numFmtId="0" fontId="79" fillId="0" borderId="18" xfId="3146" applyFont="1" applyFill="1" applyBorder="1" applyAlignment="1">
      <alignment horizontal="center" vertical="top" wrapText="1"/>
    </xf>
    <xf numFmtId="0" fontId="79" fillId="0" borderId="18" xfId="3146" applyFont="1" applyFill="1" applyBorder="1" applyAlignment="1">
      <alignment horizontal="left" vertical="top" wrapText="1" indent="2"/>
    </xf>
    <xf numFmtId="0" fontId="79" fillId="0" borderId="18" xfId="3146" applyFont="1" applyFill="1" applyBorder="1" applyAlignment="1">
      <alignment horizontal="right" vertical="top"/>
    </xf>
    <xf numFmtId="49" fontId="82" fillId="0" borderId="19" xfId="3146" applyNumberFormat="1" applyFont="1" applyFill="1" applyBorder="1" applyAlignment="1">
      <alignment horizontal="center" vertical="top" wrapText="1"/>
    </xf>
    <xf numFmtId="0" fontId="82" fillId="0" borderId="18" xfId="3146" applyFont="1" applyFill="1" applyBorder="1" applyAlignment="1">
      <alignment horizontal="center" vertical="top" wrapText="1"/>
    </xf>
    <xf numFmtId="0" fontId="82" fillId="0" borderId="18" xfId="3146" applyFont="1" applyFill="1" applyBorder="1" applyAlignment="1">
      <alignment horizontal="left" vertical="top" wrapText="1" indent="2"/>
    </xf>
    <xf numFmtId="0" fontId="82" fillId="0" borderId="18" xfId="3146" applyFont="1" applyFill="1" applyBorder="1" applyAlignment="1">
      <alignment horizontal="right" vertical="top"/>
    </xf>
    <xf numFmtId="0" fontId="75" fillId="0" borderId="23" xfId="3146" applyFont="1" applyFill="1" applyBorder="1" applyAlignment="1">
      <alignment horizontal="center" vertical="top" wrapText="1"/>
    </xf>
    <xf numFmtId="2" fontId="74" fillId="0" borderId="23" xfId="3146" applyNumberFormat="1" applyFont="1" applyFill="1" applyBorder="1" applyAlignment="1">
      <alignment horizontal="right" vertical="top"/>
    </xf>
    <xf numFmtId="0" fontId="74" fillId="0" borderId="22" xfId="3146" applyFont="1" applyFill="1" applyBorder="1" applyAlignment="1">
      <alignment horizontal="right" vertical="top"/>
    </xf>
    <xf numFmtId="0" fontId="75" fillId="0" borderId="21" xfId="3146" applyFont="1" applyFill="1" applyBorder="1" applyAlignment="1">
      <alignment horizontal="center" vertical="top" wrapText="1"/>
    </xf>
    <xf numFmtId="0" fontId="75" fillId="0" borderId="20" xfId="3146" applyFont="1" applyFill="1" applyBorder="1" applyAlignment="1">
      <alignment horizontal="left" vertical="top" wrapText="1"/>
    </xf>
    <xf numFmtId="0" fontId="76" fillId="0" borderId="20" xfId="3146" applyFont="1" applyFill="1" applyBorder="1" applyAlignment="1">
      <alignment horizontal="left" vertical="top" wrapText="1" indent="2"/>
    </xf>
    <xf numFmtId="0" fontId="75" fillId="0" borderId="20" xfId="3146" applyFont="1" applyFill="1" applyBorder="1" applyAlignment="1">
      <alignment horizontal="center" vertical="top" wrapText="1"/>
    </xf>
    <xf numFmtId="0" fontId="74" fillId="0" borderId="20" xfId="3146" applyFont="1" applyFill="1" applyBorder="1" applyAlignment="1">
      <alignment horizontal="right" vertical="top" wrapText="1"/>
    </xf>
    <xf numFmtId="0" fontId="74" fillId="0" borderId="18" xfId="3146" applyFont="1" applyFill="1" applyBorder="1" applyAlignment="1">
      <alignment horizontal="right" vertical="top" wrapText="1"/>
    </xf>
    <xf numFmtId="0" fontId="73" fillId="0" borderId="19" xfId="3146" applyFont="1" applyFill="1" applyBorder="1" applyAlignment="1">
      <alignment horizontal="center" vertical="top" wrapText="1"/>
    </xf>
    <xf numFmtId="0" fontId="73" fillId="0" borderId="18" xfId="3146" applyFont="1" applyFill="1" applyBorder="1" applyAlignment="1">
      <alignment horizontal="left" vertical="top" wrapText="1"/>
    </xf>
    <xf numFmtId="0" fontId="73" fillId="0" borderId="18" xfId="3146" applyFont="1" applyFill="1" applyBorder="1" applyAlignment="1">
      <alignment horizontal="center" vertical="top" wrapText="1"/>
    </xf>
    <xf numFmtId="0" fontId="22" fillId="0" borderId="18" xfId="3146" applyFont="1" applyFill="1" applyBorder="1" applyAlignment="1">
      <alignment horizontal="right" vertical="top" wrapText="1"/>
    </xf>
    <xf numFmtId="0" fontId="87" fillId="0" borderId="0" xfId="0" applyFont="1" applyFill="1"/>
    <xf numFmtId="0" fontId="87" fillId="0" borderId="0" xfId="0" applyFont="1" applyFill="1" applyAlignment="1">
      <alignment horizontal="left" vertical="center" wrapText="1"/>
    </xf>
    <xf numFmtId="0" fontId="89" fillId="0" borderId="6" xfId="3712" applyFont="1" applyFill="1" applyBorder="1" applyAlignment="1">
      <alignment horizontal="center" vertical="center" wrapText="1"/>
    </xf>
    <xf numFmtId="0" fontId="89" fillId="0" borderId="5" xfId="3712" applyFont="1" applyFill="1" applyBorder="1" applyAlignment="1">
      <alignment horizontal="center" vertical="center" wrapText="1"/>
    </xf>
    <xf numFmtId="0" fontId="87" fillId="0" borderId="4" xfId="0" applyFont="1" applyFill="1" applyBorder="1" applyAlignment="1">
      <alignment horizontal="center" vertical="center" wrapText="1"/>
    </xf>
    <xf numFmtId="0" fontId="87" fillId="0" borderId="3" xfId="0" applyFont="1" applyFill="1" applyBorder="1" applyAlignment="1">
      <alignment horizontal="left" vertical="top" wrapText="1" indent="1"/>
    </xf>
    <xf numFmtId="0" fontId="87" fillId="0" borderId="3" xfId="0" applyFont="1" applyFill="1" applyBorder="1" applyAlignment="1">
      <alignment horizontal="center" vertical="center" wrapText="1"/>
    </xf>
    <xf numFmtId="169" fontId="87" fillId="0" borderId="3" xfId="0" applyNumberFormat="1" applyFont="1" applyFill="1" applyBorder="1" applyAlignment="1">
      <alignment horizontal="right" vertical="center" wrapText="1"/>
    </xf>
    <xf numFmtId="164" fontId="87" fillId="0" borderId="3" xfId="3619" applyFont="1" applyFill="1" applyBorder="1" applyAlignment="1">
      <alignment horizontal="center" vertical="center" wrapText="1"/>
    </xf>
    <xf numFmtId="164" fontId="74" fillId="0" borderId="3" xfId="3619" applyFont="1" applyFill="1" applyBorder="1" applyAlignment="1">
      <alignment horizontal="center" vertical="center" wrapText="1"/>
    </xf>
    <xf numFmtId="166" fontId="87" fillId="0" borderId="3" xfId="0" applyNumberFormat="1" applyFont="1" applyBorder="1" applyAlignment="1">
      <alignment horizontal="right" vertical="center" wrapText="1"/>
    </xf>
    <xf numFmtId="0" fontId="22" fillId="0" borderId="0" xfId="3712" applyBorder="1" applyAlignment="1">
      <alignment horizontal="center"/>
    </xf>
    <xf numFmtId="0" fontId="87" fillId="0" borderId="0" xfId="0" applyFont="1" applyAlignment="1">
      <alignment vertical="center"/>
    </xf>
    <xf numFmtId="9" fontId="87" fillId="0" borderId="0" xfId="0" applyNumberFormat="1" applyFont="1" applyAlignment="1">
      <alignment horizontal="center" vertical="center"/>
    </xf>
    <xf numFmtId="172" fontId="0" fillId="0" borderId="2" xfId="3619" applyNumberFormat="1" applyFont="1" applyFill="1" applyBorder="1"/>
    <xf numFmtId="164" fontId="0" fillId="10" borderId="0" xfId="0" applyNumberFormat="1" applyFill="1"/>
    <xf numFmtId="0" fontId="66" fillId="0" borderId="0" xfId="0" applyFont="1" applyAlignment="1">
      <alignment horizontal="center" vertical="top" wrapText="1"/>
    </xf>
    <xf numFmtId="166" fontId="74" fillId="0" borderId="21" xfId="3146" applyNumberFormat="1" applyFont="1" applyFill="1" applyBorder="1" applyAlignment="1">
      <alignment horizontal="center" vertical="top"/>
    </xf>
    <xf numFmtId="166" fontId="74" fillId="0" borderId="18" xfId="3146" applyNumberFormat="1" applyFont="1" applyFill="1" applyBorder="1" applyAlignment="1">
      <alignment horizontal="center" vertical="top"/>
    </xf>
    <xf numFmtId="0" fontId="25" fillId="0" borderId="27" xfId="3146" applyFont="1" applyFill="1" applyBorder="1" applyAlignment="1">
      <alignment horizontal="left" vertical="top" wrapText="1"/>
    </xf>
    <xf numFmtId="0" fontId="25" fillId="0" borderId="26" xfId="3146" applyFont="1" applyFill="1" applyBorder="1" applyAlignment="1">
      <alignment horizontal="left" vertical="top" wrapText="1"/>
    </xf>
    <xf numFmtId="0" fontId="25" fillId="0" borderId="25" xfId="3146" applyFont="1" applyFill="1" applyBorder="1" applyAlignment="1">
      <alignment horizontal="left" vertical="top" wrapText="1"/>
    </xf>
    <xf numFmtId="0" fontId="76" fillId="0" borderId="24" xfId="3146" applyFont="1" applyFill="1" applyBorder="1" applyAlignment="1">
      <alignment horizontal="left" vertical="top" wrapText="1" indent="2"/>
    </xf>
    <xf numFmtId="0" fontId="76" fillId="0" borderId="23" xfId="3146" applyFont="1" applyFill="1" applyBorder="1" applyAlignment="1">
      <alignment horizontal="left" vertical="top" wrapText="1" indent="2"/>
    </xf>
    <xf numFmtId="0" fontId="25" fillId="0" borderId="21" xfId="3146" applyFont="1" applyFill="1" applyBorder="1" applyAlignment="1">
      <alignment horizontal="left" vertical="top" wrapText="1"/>
    </xf>
    <xf numFmtId="0" fontId="25" fillId="0" borderId="20" xfId="3146" applyFont="1" applyFill="1" applyBorder="1" applyAlignment="1">
      <alignment horizontal="left" vertical="top" wrapText="1"/>
    </xf>
    <xf numFmtId="0" fontId="25" fillId="0" borderId="18" xfId="3146" applyFont="1" applyFill="1" applyBorder="1" applyAlignment="1">
      <alignment horizontal="left" vertical="top" wrapText="1"/>
    </xf>
    <xf numFmtId="166" fontId="74" fillId="0" borderId="33" xfId="3146" applyNumberFormat="1" applyFont="1" applyFill="1" applyBorder="1" applyAlignment="1">
      <alignment horizontal="center" vertical="top"/>
    </xf>
    <xf numFmtId="166" fontId="74" fillId="0" borderId="32" xfId="3146" applyNumberFormat="1" applyFont="1" applyFill="1" applyBorder="1" applyAlignment="1">
      <alignment horizontal="center" vertical="top"/>
    </xf>
    <xf numFmtId="0" fontId="77" fillId="0" borderId="21" xfId="3146" applyFont="1" applyFill="1" applyBorder="1" applyAlignment="1">
      <alignment horizontal="center" wrapText="1"/>
    </xf>
    <xf numFmtId="0" fontId="77" fillId="0" borderId="20" xfId="3146" applyFont="1" applyFill="1" applyBorder="1" applyAlignment="1">
      <alignment horizontal="center" wrapText="1"/>
    </xf>
    <xf numFmtId="0" fontId="77" fillId="0" borderId="18" xfId="3146" applyFont="1" applyFill="1" applyBorder="1" applyAlignment="1">
      <alignment horizontal="center" wrapText="1"/>
    </xf>
    <xf numFmtId="0" fontId="25" fillId="0" borderId="40" xfId="3146" applyFont="1" applyFill="1" applyBorder="1" applyAlignment="1">
      <alignment horizontal="left" vertical="top" wrapText="1"/>
    </xf>
    <xf numFmtId="0" fontId="75" fillId="0" borderId="7" xfId="3146" applyFont="1" applyFill="1" applyBorder="1" applyAlignment="1">
      <alignment horizontal="center" vertical="center" wrapText="1"/>
    </xf>
    <xf numFmtId="0" fontId="75" fillId="0" borderId="37" xfId="3146" applyFont="1" applyFill="1" applyBorder="1" applyAlignment="1">
      <alignment horizontal="center" vertical="center" wrapText="1"/>
    </xf>
    <xf numFmtId="0" fontId="75" fillId="0" borderId="39" xfId="3146" applyFont="1" applyFill="1" applyBorder="1" applyAlignment="1">
      <alignment horizontal="center" vertical="center" wrapText="1"/>
    </xf>
    <xf numFmtId="0" fontId="75" fillId="0" borderId="38" xfId="3146" applyFont="1" applyFill="1" applyBorder="1" applyAlignment="1">
      <alignment horizontal="center" vertical="center" wrapText="1"/>
    </xf>
    <xf numFmtId="0" fontId="25" fillId="0" borderId="36" xfId="3146" applyFont="1" applyFill="1" applyBorder="1" applyAlignment="1">
      <alignment horizontal="center"/>
    </xf>
    <xf numFmtId="0" fontId="25" fillId="0" borderId="35" xfId="3146" applyFont="1" applyFill="1" applyBorder="1" applyAlignment="1">
      <alignment horizontal="center"/>
    </xf>
    <xf numFmtId="0" fontId="25" fillId="0" borderId="34" xfId="3146" applyFont="1" applyFill="1" applyBorder="1" applyAlignment="1">
      <alignment horizontal="center"/>
    </xf>
    <xf numFmtId="0" fontId="83" fillId="0" borderId="41" xfId="3146" applyFont="1" applyFill="1" applyBorder="1" applyAlignment="1">
      <alignment horizontal="center" vertical="top" wrapText="1"/>
    </xf>
    <xf numFmtId="0" fontId="25" fillId="0" borderId="42" xfId="3146" applyFont="1" applyFill="1" applyBorder="1" applyAlignment="1">
      <alignment horizontal="center" vertical="top" wrapText="1"/>
    </xf>
    <xf numFmtId="0" fontId="84" fillId="0" borderId="0" xfId="3146" applyFont="1" applyFill="1" applyAlignment="1">
      <alignment horizontal="left" vertical="top" wrapText="1"/>
    </xf>
    <xf numFmtId="0" fontId="83" fillId="0" borderId="0" xfId="3146" applyFont="1" applyFill="1" applyAlignment="1">
      <alignment horizontal="center" vertical="top" wrapText="1"/>
    </xf>
    <xf numFmtId="0" fontId="87" fillId="0" borderId="45" xfId="0" applyFont="1" applyFill="1" applyBorder="1" applyAlignment="1">
      <alignment horizontal="center"/>
    </xf>
    <xf numFmtId="0" fontId="77" fillId="0" borderId="44" xfId="3712" applyFont="1" applyFill="1" applyBorder="1" applyAlignment="1">
      <alignment horizontal="center"/>
    </xf>
    <xf numFmtId="0" fontId="77" fillId="0" borderId="43" xfId="3712" applyFont="1" applyFill="1" applyBorder="1" applyAlignment="1">
      <alignment horizontal="center"/>
    </xf>
    <xf numFmtId="0" fontId="88" fillId="0" borderId="44" xfId="3712" applyFont="1" applyFill="1" applyBorder="1" applyAlignment="1">
      <alignment horizontal="center"/>
    </xf>
    <xf numFmtId="0" fontId="88" fillId="0" borderId="43" xfId="3712" applyFont="1" applyFill="1" applyBorder="1" applyAlignment="1">
      <alignment horizontal="center"/>
    </xf>
    <xf numFmtId="0" fontId="22" fillId="0" borderId="44" xfId="3712" applyFill="1" applyBorder="1" applyAlignment="1">
      <alignment horizontal="center"/>
    </xf>
    <xf numFmtId="0" fontId="22" fillId="0" borderId="43" xfId="3712" applyFill="1" applyBorder="1" applyAlignment="1">
      <alignment horizontal="center"/>
    </xf>
    <xf numFmtId="0" fontId="90" fillId="0" borderId="0" xfId="3712" applyFont="1" applyFill="1" applyBorder="1" applyAlignment="1">
      <alignment horizontal="center" vertical="center" wrapText="1"/>
    </xf>
    <xf numFmtId="0" fontId="89" fillId="0" borderId="7" xfId="3712" applyFont="1" applyFill="1" applyBorder="1" applyAlignment="1">
      <alignment horizontal="center" vertical="center" wrapText="1"/>
    </xf>
    <xf numFmtId="0" fontId="89" fillId="0" borderId="46" xfId="3712" applyFont="1" applyFill="1" applyBorder="1" applyAlignment="1">
      <alignment horizontal="center" vertical="center" wrapText="1"/>
    </xf>
    <xf numFmtId="0" fontId="89" fillId="0" borderId="37" xfId="3712" applyFont="1" applyFill="1" applyBorder="1" applyAlignment="1">
      <alignment horizontal="center" vertical="center" wrapText="1"/>
    </xf>
    <xf numFmtId="0" fontId="88" fillId="0" borderId="44" xfId="3712" applyFont="1" applyBorder="1" applyAlignment="1">
      <alignment horizontal="center"/>
    </xf>
    <xf numFmtId="0" fontId="88" fillId="0" borderId="43" xfId="3712" applyFont="1" applyBorder="1" applyAlignment="1">
      <alignment horizontal="center"/>
    </xf>
    <xf numFmtId="0" fontId="91" fillId="0" borderId="0" xfId="0" applyFont="1" applyFill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30" fillId="10" borderId="0" xfId="0" applyFont="1" applyFill="1" applyAlignment="1">
      <alignment horizontal="center" wrapText="1"/>
    </xf>
    <xf numFmtId="0" fontId="24" fillId="10" borderId="0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top" wrapText="1"/>
    </xf>
    <xf numFmtId="0" fontId="66" fillId="0" borderId="0" xfId="0" applyFont="1" applyAlignment="1">
      <alignment horizontal="center" vertical="top" wrapText="1"/>
    </xf>
    <xf numFmtId="166" fontId="79" fillId="0" borderId="30" xfId="3146" applyNumberFormat="1" applyFont="1" applyFill="1" applyBorder="1" applyAlignment="1">
      <alignment horizontal="right" vertical="top"/>
    </xf>
    <xf numFmtId="166" fontId="79" fillId="0" borderId="18" xfId="3146" applyNumberFormat="1" applyFont="1" applyFill="1" applyBorder="1" applyAlignment="1">
      <alignment horizontal="right" vertical="top"/>
    </xf>
    <xf numFmtId="0" fontId="25" fillId="0" borderId="44" xfId="3712" applyFont="1" applyFill="1" applyBorder="1" applyAlignment="1">
      <alignment horizontal="center"/>
    </xf>
    <xf numFmtId="0" fontId="25" fillId="0" borderId="43" xfId="3712" applyFont="1" applyFill="1" applyBorder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83" fillId="0" borderId="17" xfId="0" applyFont="1" applyBorder="1" applyAlignment="1">
      <alignment horizontal="left" vertical="top" wrapText="1"/>
    </xf>
    <xf numFmtId="0" fontId="93" fillId="0" borderId="17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center" vertical="top" wrapText="1"/>
    </xf>
  </cellXfs>
  <cellStyles count="3715">
    <cellStyle name="20% - Акцент1" xfId="3634" builtinId="30" customBuiltin="1"/>
    <cellStyle name="20% - Акцент1 10" xfId="1"/>
    <cellStyle name="20% - Акцент1 100" xfId="2"/>
    <cellStyle name="20% - Акцент1 100 2" xfId="3"/>
    <cellStyle name="20% - Акцент1 101" xfId="4"/>
    <cellStyle name="20% - Акцент1 101 2" xfId="5"/>
    <cellStyle name="20% - Акцент1 102" xfId="6"/>
    <cellStyle name="20% - Акцент1 102 2" xfId="7"/>
    <cellStyle name="20% - Акцент1 103" xfId="8"/>
    <cellStyle name="20% - Акцент1 103 2" xfId="9"/>
    <cellStyle name="20% - Акцент1 104" xfId="10"/>
    <cellStyle name="20% - Акцент1 104 2" xfId="11"/>
    <cellStyle name="20% - Акцент1 105" xfId="12"/>
    <cellStyle name="20% - Акцент1 105 2" xfId="13"/>
    <cellStyle name="20% - Акцент1 106" xfId="14"/>
    <cellStyle name="20% - Акцент1 106 2" xfId="15"/>
    <cellStyle name="20% - Акцент1 107" xfId="16"/>
    <cellStyle name="20% - Акцент1 107 2" xfId="17"/>
    <cellStyle name="20% - Акцент1 108" xfId="18"/>
    <cellStyle name="20% - Акцент1 108 2" xfId="19"/>
    <cellStyle name="20% - Акцент1 109" xfId="20"/>
    <cellStyle name="20% - Акцент1 109 2" xfId="21"/>
    <cellStyle name="20% - Акцент1 11" xfId="22"/>
    <cellStyle name="20% - Акцент1 110" xfId="23"/>
    <cellStyle name="20% - Акцент1 110 2" xfId="24"/>
    <cellStyle name="20% - Акцент1 111" xfId="25"/>
    <cellStyle name="20% - Акцент1 111 2" xfId="26"/>
    <cellStyle name="20% - Акцент1 112" xfId="27"/>
    <cellStyle name="20% - Акцент1 112 2" xfId="28"/>
    <cellStyle name="20% - Акцент1 113" xfId="29"/>
    <cellStyle name="20% - Акцент1 113 2" xfId="30"/>
    <cellStyle name="20% - Акцент1 114" xfId="31"/>
    <cellStyle name="20% - Акцент1 114 2" xfId="32"/>
    <cellStyle name="20% - Акцент1 115" xfId="33"/>
    <cellStyle name="20% - Акцент1 115 2" xfId="34"/>
    <cellStyle name="20% - Акцент1 116" xfId="35"/>
    <cellStyle name="20% - Акцент1 116 2" xfId="36"/>
    <cellStyle name="20% - Акцент1 117" xfId="37"/>
    <cellStyle name="20% - Акцент1 117 2" xfId="38"/>
    <cellStyle name="20% - Акцент1 118" xfId="39"/>
    <cellStyle name="20% - Акцент1 118 2" xfId="40"/>
    <cellStyle name="20% - Акцент1 119" xfId="41"/>
    <cellStyle name="20% - Акцент1 119 2" xfId="42"/>
    <cellStyle name="20% - Акцент1 12" xfId="43"/>
    <cellStyle name="20% - Акцент1 120" xfId="44"/>
    <cellStyle name="20% - Акцент1 120 2" xfId="45"/>
    <cellStyle name="20% - Акцент1 121" xfId="46"/>
    <cellStyle name="20% - Акцент1 121 2" xfId="47"/>
    <cellStyle name="20% - Акцент1 122" xfId="48"/>
    <cellStyle name="20% - Акцент1 122 2" xfId="49"/>
    <cellStyle name="20% - Акцент1 123" xfId="50"/>
    <cellStyle name="20% - Акцент1 123 2" xfId="51"/>
    <cellStyle name="20% - Акцент1 124" xfId="52"/>
    <cellStyle name="20% - Акцент1 124 2" xfId="53"/>
    <cellStyle name="20% - Акцент1 125" xfId="3651"/>
    <cellStyle name="20% - Акцент1 126" xfId="3664"/>
    <cellStyle name="20% - Акцент1 127" xfId="3689"/>
    <cellStyle name="20% - Акцент1 13" xfId="54"/>
    <cellStyle name="20% - Акцент1 14" xfId="55"/>
    <cellStyle name="20% - Акцент1 15" xfId="56"/>
    <cellStyle name="20% - Акцент1 16" xfId="57"/>
    <cellStyle name="20% - Акцент1 17" xfId="58"/>
    <cellStyle name="20% - Акцент1 18" xfId="59"/>
    <cellStyle name="20% - Акцент1 19" xfId="60"/>
    <cellStyle name="20% - Акцент1 19 2" xfId="61"/>
    <cellStyle name="20% - Акцент1 19 3" xfId="62"/>
    <cellStyle name="20% - Акцент1 19 4" xfId="63"/>
    <cellStyle name="20% - Акцент1 2" xfId="64"/>
    <cellStyle name="20% - Акцент1 20" xfId="65"/>
    <cellStyle name="20% - Акцент1 20 2" xfId="66"/>
    <cellStyle name="20% - Акцент1 20 3" xfId="67"/>
    <cellStyle name="20% - Акцент1 20 4" xfId="68"/>
    <cellStyle name="20% - Акцент1 21" xfId="69"/>
    <cellStyle name="20% - Акцент1 21 2" xfId="70"/>
    <cellStyle name="20% - Акцент1 21 3" xfId="71"/>
    <cellStyle name="20% - Акцент1 21 4" xfId="72"/>
    <cellStyle name="20% - Акцент1 22" xfId="73"/>
    <cellStyle name="20% - Акцент1 22 2" xfId="74"/>
    <cellStyle name="20% - Акцент1 22 3" xfId="75"/>
    <cellStyle name="20% - Акцент1 22 4" xfId="76"/>
    <cellStyle name="20% - Акцент1 23" xfId="77"/>
    <cellStyle name="20% - Акцент1 23 2" xfId="78"/>
    <cellStyle name="20% - Акцент1 23 3" xfId="79"/>
    <cellStyle name="20% - Акцент1 23 4" xfId="80"/>
    <cellStyle name="20% - Акцент1 24" xfId="81"/>
    <cellStyle name="20% - Акцент1 24 2" xfId="82"/>
    <cellStyle name="20% - Акцент1 24 3" xfId="83"/>
    <cellStyle name="20% - Акцент1 24 4" xfId="84"/>
    <cellStyle name="20% - Акцент1 25" xfId="85"/>
    <cellStyle name="20% - Акцент1 25 2" xfId="86"/>
    <cellStyle name="20% - Акцент1 25 3" xfId="87"/>
    <cellStyle name="20% - Акцент1 25 4" xfId="88"/>
    <cellStyle name="20% - Акцент1 26" xfId="89"/>
    <cellStyle name="20% - Акцент1 26 2" xfId="90"/>
    <cellStyle name="20% - Акцент1 26 3" xfId="91"/>
    <cellStyle name="20% - Акцент1 26 4" xfId="92"/>
    <cellStyle name="20% - Акцент1 27" xfId="93"/>
    <cellStyle name="20% - Акцент1 27 2" xfId="94"/>
    <cellStyle name="20% - Акцент1 27 3" xfId="95"/>
    <cellStyle name="20% - Акцент1 27 4" xfId="96"/>
    <cellStyle name="20% - Акцент1 28" xfId="97"/>
    <cellStyle name="20% - Акцент1 28 2" xfId="98"/>
    <cellStyle name="20% - Акцент1 28 3" xfId="99"/>
    <cellStyle name="20% - Акцент1 28 4" xfId="100"/>
    <cellStyle name="20% - Акцент1 29" xfId="101"/>
    <cellStyle name="20% - Акцент1 29 2" xfId="102"/>
    <cellStyle name="20% - Акцент1 29 3" xfId="103"/>
    <cellStyle name="20% - Акцент1 29 4" xfId="104"/>
    <cellStyle name="20% - Акцент1 3" xfId="105"/>
    <cellStyle name="20% - Акцент1 30" xfId="106"/>
    <cellStyle name="20% - Акцент1 30 2" xfId="107"/>
    <cellStyle name="20% - Акцент1 30 3" xfId="108"/>
    <cellStyle name="20% - Акцент1 30 4" xfId="109"/>
    <cellStyle name="20% - Акцент1 31" xfId="110"/>
    <cellStyle name="20% - Акцент1 31 2" xfId="111"/>
    <cellStyle name="20% - Акцент1 31 3" xfId="112"/>
    <cellStyle name="20% - Акцент1 31 4" xfId="113"/>
    <cellStyle name="20% - Акцент1 32" xfId="114"/>
    <cellStyle name="20% - Акцент1 32 2" xfId="115"/>
    <cellStyle name="20% - Акцент1 32 3" xfId="116"/>
    <cellStyle name="20% - Акцент1 32 4" xfId="117"/>
    <cellStyle name="20% - Акцент1 33" xfId="118"/>
    <cellStyle name="20% - Акцент1 33 2" xfId="119"/>
    <cellStyle name="20% - Акцент1 33 3" xfId="120"/>
    <cellStyle name="20% - Акцент1 33 4" xfId="121"/>
    <cellStyle name="20% - Акцент1 34" xfId="122"/>
    <cellStyle name="20% - Акцент1 34 2" xfId="123"/>
    <cellStyle name="20% - Акцент1 34 3" xfId="124"/>
    <cellStyle name="20% - Акцент1 34 4" xfId="125"/>
    <cellStyle name="20% - Акцент1 35" xfId="126"/>
    <cellStyle name="20% - Акцент1 35 2" xfId="127"/>
    <cellStyle name="20% - Акцент1 35 3" xfId="128"/>
    <cellStyle name="20% - Акцент1 35 4" xfId="129"/>
    <cellStyle name="20% - Акцент1 36" xfId="130"/>
    <cellStyle name="20% - Акцент1 36 2" xfId="131"/>
    <cellStyle name="20% - Акцент1 36 3" xfId="132"/>
    <cellStyle name="20% - Акцент1 36 4" xfId="133"/>
    <cellStyle name="20% - Акцент1 37" xfId="134"/>
    <cellStyle name="20% - Акцент1 37 2" xfId="135"/>
    <cellStyle name="20% - Акцент1 37 3" xfId="136"/>
    <cellStyle name="20% - Акцент1 37 4" xfId="137"/>
    <cellStyle name="20% - Акцент1 38" xfId="138"/>
    <cellStyle name="20% - Акцент1 38 2" xfId="139"/>
    <cellStyle name="20% - Акцент1 38 3" xfId="140"/>
    <cellStyle name="20% - Акцент1 38 4" xfId="141"/>
    <cellStyle name="20% - Акцент1 39" xfId="142"/>
    <cellStyle name="20% - Акцент1 39 2" xfId="143"/>
    <cellStyle name="20% - Акцент1 39 3" xfId="144"/>
    <cellStyle name="20% - Акцент1 39 4" xfId="145"/>
    <cellStyle name="20% - Акцент1 4" xfId="146"/>
    <cellStyle name="20% - Акцент1 40" xfId="147"/>
    <cellStyle name="20% - Акцент1 40 2" xfId="148"/>
    <cellStyle name="20% - Акцент1 40 3" xfId="149"/>
    <cellStyle name="20% - Акцент1 40 4" xfId="150"/>
    <cellStyle name="20% - Акцент1 41" xfId="151"/>
    <cellStyle name="20% - Акцент1 41 2" xfId="152"/>
    <cellStyle name="20% - Акцент1 41 3" xfId="153"/>
    <cellStyle name="20% - Акцент1 41 4" xfId="154"/>
    <cellStyle name="20% - Акцент1 42" xfId="155"/>
    <cellStyle name="20% - Акцент1 42 2" xfId="156"/>
    <cellStyle name="20% - Акцент1 42 3" xfId="157"/>
    <cellStyle name="20% - Акцент1 42 4" xfId="158"/>
    <cellStyle name="20% - Акцент1 43" xfId="159"/>
    <cellStyle name="20% - Акцент1 43 2" xfId="160"/>
    <cellStyle name="20% - Акцент1 43 3" xfId="161"/>
    <cellStyle name="20% - Акцент1 43 4" xfId="162"/>
    <cellStyle name="20% - Акцент1 44" xfId="163"/>
    <cellStyle name="20% - Акцент1 44 2" xfId="164"/>
    <cellStyle name="20% - Акцент1 44 3" xfId="165"/>
    <cellStyle name="20% - Акцент1 44 4" xfId="166"/>
    <cellStyle name="20% - Акцент1 45" xfId="167"/>
    <cellStyle name="20% - Акцент1 45 2" xfId="168"/>
    <cellStyle name="20% - Акцент1 45 3" xfId="169"/>
    <cellStyle name="20% - Акцент1 45 4" xfId="170"/>
    <cellStyle name="20% - Акцент1 46" xfId="171"/>
    <cellStyle name="20% - Акцент1 46 2" xfId="172"/>
    <cellStyle name="20% - Акцент1 46 3" xfId="173"/>
    <cellStyle name="20% - Акцент1 46 4" xfId="174"/>
    <cellStyle name="20% - Акцент1 47" xfId="175"/>
    <cellStyle name="20% - Акцент1 47 2" xfId="176"/>
    <cellStyle name="20% - Акцент1 47 3" xfId="177"/>
    <cellStyle name="20% - Акцент1 47 4" xfId="178"/>
    <cellStyle name="20% - Акцент1 48" xfId="179"/>
    <cellStyle name="20% - Акцент1 48 2" xfId="180"/>
    <cellStyle name="20% - Акцент1 48 3" xfId="181"/>
    <cellStyle name="20% - Акцент1 48 4" xfId="182"/>
    <cellStyle name="20% - Акцент1 49" xfId="183"/>
    <cellStyle name="20% - Акцент1 49 2" xfId="184"/>
    <cellStyle name="20% - Акцент1 49 3" xfId="185"/>
    <cellStyle name="20% - Акцент1 49 4" xfId="186"/>
    <cellStyle name="20% - Акцент1 5" xfId="187"/>
    <cellStyle name="20% - Акцент1 50" xfId="188"/>
    <cellStyle name="20% - Акцент1 50 2" xfId="189"/>
    <cellStyle name="20% - Акцент1 50 3" xfId="190"/>
    <cellStyle name="20% - Акцент1 50 4" xfId="191"/>
    <cellStyle name="20% - Акцент1 51" xfId="192"/>
    <cellStyle name="20% - Акцент1 51 2" xfId="193"/>
    <cellStyle name="20% - Акцент1 51 3" xfId="194"/>
    <cellStyle name="20% - Акцент1 51 4" xfId="195"/>
    <cellStyle name="20% - Акцент1 52" xfId="196"/>
    <cellStyle name="20% - Акцент1 52 2" xfId="197"/>
    <cellStyle name="20% - Акцент1 52 3" xfId="198"/>
    <cellStyle name="20% - Акцент1 52 4" xfId="199"/>
    <cellStyle name="20% - Акцент1 53" xfId="200"/>
    <cellStyle name="20% - Акцент1 53 2" xfId="201"/>
    <cellStyle name="20% - Акцент1 53 3" xfId="202"/>
    <cellStyle name="20% - Акцент1 53 4" xfId="203"/>
    <cellStyle name="20% - Акцент1 54" xfId="204"/>
    <cellStyle name="20% - Акцент1 54 2" xfId="205"/>
    <cellStyle name="20% - Акцент1 54 3" xfId="206"/>
    <cellStyle name="20% - Акцент1 54 4" xfId="207"/>
    <cellStyle name="20% - Акцент1 55" xfId="208"/>
    <cellStyle name="20% - Акцент1 55 2" xfId="209"/>
    <cellStyle name="20% - Акцент1 55 3" xfId="210"/>
    <cellStyle name="20% - Акцент1 55 4" xfId="211"/>
    <cellStyle name="20% - Акцент1 56" xfId="212"/>
    <cellStyle name="20% - Акцент1 56 2" xfId="213"/>
    <cellStyle name="20% - Акцент1 56 3" xfId="214"/>
    <cellStyle name="20% - Акцент1 56 4" xfId="215"/>
    <cellStyle name="20% - Акцент1 57" xfId="216"/>
    <cellStyle name="20% - Акцент1 57 2" xfId="217"/>
    <cellStyle name="20% - Акцент1 57 3" xfId="218"/>
    <cellStyle name="20% - Акцент1 57 4" xfId="219"/>
    <cellStyle name="20% - Акцент1 58" xfId="220"/>
    <cellStyle name="20% - Акцент1 58 2" xfId="221"/>
    <cellStyle name="20% - Акцент1 58 3" xfId="222"/>
    <cellStyle name="20% - Акцент1 58 4" xfId="223"/>
    <cellStyle name="20% - Акцент1 59" xfId="224"/>
    <cellStyle name="20% - Акцент1 59 2" xfId="225"/>
    <cellStyle name="20% - Акцент1 59 3" xfId="226"/>
    <cellStyle name="20% - Акцент1 59 4" xfId="227"/>
    <cellStyle name="20% - Акцент1 6" xfId="228"/>
    <cellStyle name="20% - Акцент1 60" xfId="229"/>
    <cellStyle name="20% - Акцент1 60 2" xfId="230"/>
    <cellStyle name="20% - Акцент1 60 3" xfId="231"/>
    <cellStyle name="20% - Акцент1 60 4" xfId="232"/>
    <cellStyle name="20% - Акцент1 61" xfId="233"/>
    <cellStyle name="20% - Акцент1 61 2" xfId="234"/>
    <cellStyle name="20% - Акцент1 61 3" xfId="235"/>
    <cellStyle name="20% - Акцент1 61 4" xfId="236"/>
    <cellStyle name="20% - Акцент1 62" xfId="237"/>
    <cellStyle name="20% - Акцент1 62 2" xfId="238"/>
    <cellStyle name="20% - Акцент1 62 3" xfId="239"/>
    <cellStyle name="20% - Акцент1 62 4" xfId="240"/>
    <cellStyle name="20% - Акцент1 63" xfId="241"/>
    <cellStyle name="20% - Акцент1 63 2" xfId="242"/>
    <cellStyle name="20% - Акцент1 63 3" xfId="243"/>
    <cellStyle name="20% - Акцент1 63 4" xfId="244"/>
    <cellStyle name="20% - Акцент1 64" xfId="245"/>
    <cellStyle name="20% - Акцент1 64 2" xfId="246"/>
    <cellStyle name="20% - Акцент1 64 3" xfId="247"/>
    <cellStyle name="20% - Акцент1 64 4" xfId="248"/>
    <cellStyle name="20% - Акцент1 65" xfId="249"/>
    <cellStyle name="20% - Акцент1 65 2" xfId="250"/>
    <cellStyle name="20% - Акцент1 65 3" xfId="251"/>
    <cellStyle name="20% - Акцент1 65 4" xfId="252"/>
    <cellStyle name="20% - Акцент1 66" xfId="253"/>
    <cellStyle name="20% - Акцент1 66 2" xfId="254"/>
    <cellStyle name="20% - Акцент1 66 3" xfId="255"/>
    <cellStyle name="20% - Акцент1 66 4" xfId="256"/>
    <cellStyle name="20% - Акцент1 67" xfId="257"/>
    <cellStyle name="20% - Акцент1 67 2" xfId="258"/>
    <cellStyle name="20% - Акцент1 67 3" xfId="259"/>
    <cellStyle name="20% - Акцент1 67 4" xfId="260"/>
    <cellStyle name="20% - Акцент1 68" xfId="261"/>
    <cellStyle name="20% - Акцент1 68 2" xfId="262"/>
    <cellStyle name="20% - Акцент1 68 3" xfId="263"/>
    <cellStyle name="20% - Акцент1 68 4" xfId="264"/>
    <cellStyle name="20% - Акцент1 69" xfId="265"/>
    <cellStyle name="20% - Акцент1 69 2" xfId="266"/>
    <cellStyle name="20% - Акцент1 69 3" xfId="267"/>
    <cellStyle name="20% - Акцент1 69 4" xfId="268"/>
    <cellStyle name="20% - Акцент1 7" xfId="269"/>
    <cellStyle name="20% - Акцент1 70" xfId="270"/>
    <cellStyle name="20% - Акцент1 70 2" xfId="271"/>
    <cellStyle name="20% - Акцент1 70 3" xfId="272"/>
    <cellStyle name="20% - Акцент1 70 4" xfId="273"/>
    <cellStyle name="20% - Акцент1 71" xfId="274"/>
    <cellStyle name="20% - Акцент1 71 2" xfId="275"/>
    <cellStyle name="20% - Акцент1 71 3" xfId="276"/>
    <cellStyle name="20% - Акцент1 71 4" xfId="277"/>
    <cellStyle name="20% - Акцент1 72" xfId="278"/>
    <cellStyle name="20% - Акцент1 72 2" xfId="279"/>
    <cellStyle name="20% - Акцент1 72 3" xfId="280"/>
    <cellStyle name="20% - Акцент1 72 4" xfId="281"/>
    <cellStyle name="20% - Акцент1 73" xfId="282"/>
    <cellStyle name="20% - Акцент1 73 2" xfId="283"/>
    <cellStyle name="20% - Акцент1 73 3" xfId="284"/>
    <cellStyle name="20% - Акцент1 73 4" xfId="285"/>
    <cellStyle name="20% - Акцент1 74" xfId="286"/>
    <cellStyle name="20% - Акцент1 74 2" xfId="287"/>
    <cellStyle name="20% - Акцент1 74 3" xfId="288"/>
    <cellStyle name="20% - Акцент1 74 4" xfId="289"/>
    <cellStyle name="20% - Акцент1 75" xfId="290"/>
    <cellStyle name="20% - Акцент1 75 2" xfId="291"/>
    <cellStyle name="20% - Акцент1 75 3" xfId="292"/>
    <cellStyle name="20% - Акцент1 75 4" xfId="293"/>
    <cellStyle name="20% - Акцент1 76" xfId="294"/>
    <cellStyle name="20% - Акцент1 76 2" xfId="295"/>
    <cellStyle name="20% - Акцент1 76 3" xfId="296"/>
    <cellStyle name="20% - Акцент1 76 4" xfId="297"/>
    <cellStyle name="20% - Акцент1 77" xfId="298"/>
    <cellStyle name="20% - Акцент1 77 2" xfId="299"/>
    <cellStyle name="20% - Акцент1 77 3" xfId="300"/>
    <cellStyle name="20% - Акцент1 77 4" xfId="301"/>
    <cellStyle name="20% - Акцент1 78" xfId="302"/>
    <cellStyle name="20% - Акцент1 78 2" xfId="303"/>
    <cellStyle name="20% - Акцент1 78 3" xfId="304"/>
    <cellStyle name="20% - Акцент1 78 4" xfId="305"/>
    <cellStyle name="20% - Акцент1 79" xfId="306"/>
    <cellStyle name="20% - Акцент1 79 2" xfId="307"/>
    <cellStyle name="20% - Акцент1 79 3" xfId="308"/>
    <cellStyle name="20% - Акцент1 79 4" xfId="309"/>
    <cellStyle name="20% - Акцент1 8" xfId="310"/>
    <cellStyle name="20% - Акцент1 80" xfId="311"/>
    <cellStyle name="20% - Акцент1 80 2" xfId="312"/>
    <cellStyle name="20% - Акцент1 80 3" xfId="313"/>
    <cellStyle name="20% - Акцент1 80 4" xfId="314"/>
    <cellStyle name="20% - Акцент1 81" xfId="315"/>
    <cellStyle name="20% - Акцент1 81 2" xfId="316"/>
    <cellStyle name="20% - Акцент1 81 3" xfId="317"/>
    <cellStyle name="20% - Акцент1 81 4" xfId="318"/>
    <cellStyle name="20% - Акцент1 82" xfId="319"/>
    <cellStyle name="20% - Акцент1 82 2" xfId="320"/>
    <cellStyle name="20% - Акцент1 82 3" xfId="321"/>
    <cellStyle name="20% - Акцент1 82 4" xfId="322"/>
    <cellStyle name="20% - Акцент1 83" xfId="323"/>
    <cellStyle name="20% - Акцент1 83 2" xfId="324"/>
    <cellStyle name="20% - Акцент1 83 3" xfId="325"/>
    <cellStyle name="20% - Акцент1 83 4" xfId="326"/>
    <cellStyle name="20% - Акцент1 84" xfId="327"/>
    <cellStyle name="20% - Акцент1 84 2" xfId="328"/>
    <cellStyle name="20% - Акцент1 84 3" xfId="329"/>
    <cellStyle name="20% - Акцент1 84 4" xfId="330"/>
    <cellStyle name="20% - Акцент1 85" xfId="331"/>
    <cellStyle name="20% - Акцент1 85 2" xfId="332"/>
    <cellStyle name="20% - Акцент1 85 3" xfId="333"/>
    <cellStyle name="20% - Акцент1 85 4" xfId="334"/>
    <cellStyle name="20% - Акцент1 86" xfId="335"/>
    <cellStyle name="20% - Акцент1 86 2" xfId="336"/>
    <cellStyle name="20% - Акцент1 86 3" xfId="337"/>
    <cellStyle name="20% - Акцент1 86 4" xfId="338"/>
    <cellStyle name="20% - Акцент1 87" xfId="339"/>
    <cellStyle name="20% - Акцент1 87 2" xfId="340"/>
    <cellStyle name="20% - Акцент1 87 3" xfId="341"/>
    <cellStyle name="20% - Акцент1 87 4" xfId="342"/>
    <cellStyle name="20% - Акцент1 88" xfId="343"/>
    <cellStyle name="20% - Акцент1 88 2" xfId="344"/>
    <cellStyle name="20% - Акцент1 88 3" xfId="345"/>
    <cellStyle name="20% - Акцент1 88 4" xfId="346"/>
    <cellStyle name="20% - Акцент1 89" xfId="347"/>
    <cellStyle name="20% - Акцент1 89 2" xfId="348"/>
    <cellStyle name="20% - Акцент1 89 3" xfId="349"/>
    <cellStyle name="20% - Акцент1 89 4" xfId="350"/>
    <cellStyle name="20% - Акцент1 9" xfId="351"/>
    <cellStyle name="20% - Акцент1 90" xfId="352"/>
    <cellStyle name="20% - Акцент1 90 2" xfId="353"/>
    <cellStyle name="20% - Акцент1 90 3" xfId="354"/>
    <cellStyle name="20% - Акцент1 90 4" xfId="355"/>
    <cellStyle name="20% - Акцент1 91" xfId="356"/>
    <cellStyle name="20% - Акцент1 91 2" xfId="357"/>
    <cellStyle name="20% - Акцент1 91 3" xfId="358"/>
    <cellStyle name="20% - Акцент1 91 4" xfId="359"/>
    <cellStyle name="20% - Акцент1 92" xfId="360"/>
    <cellStyle name="20% - Акцент1 92 2" xfId="361"/>
    <cellStyle name="20% - Акцент1 92 3" xfId="362"/>
    <cellStyle name="20% - Акцент1 92 4" xfId="363"/>
    <cellStyle name="20% - Акцент1 93" xfId="364"/>
    <cellStyle name="20% - Акцент1 93 2" xfId="365"/>
    <cellStyle name="20% - Акцент1 93 3" xfId="366"/>
    <cellStyle name="20% - Акцент1 93 4" xfId="367"/>
    <cellStyle name="20% - Акцент1 94" xfId="368"/>
    <cellStyle name="20% - Акцент1 94 2" xfId="369"/>
    <cellStyle name="20% - Акцент1 94 3" xfId="370"/>
    <cellStyle name="20% - Акцент1 94 4" xfId="371"/>
    <cellStyle name="20% - Акцент1 95" xfId="372"/>
    <cellStyle name="20% - Акцент1 95 2" xfId="373"/>
    <cellStyle name="20% - Акцент1 96" xfId="374"/>
    <cellStyle name="20% - Акцент1 96 2" xfId="375"/>
    <cellStyle name="20% - Акцент1 97" xfId="376"/>
    <cellStyle name="20% - Акцент1 97 2" xfId="377"/>
    <cellStyle name="20% - Акцент1 98" xfId="378"/>
    <cellStyle name="20% - Акцент1 98 2" xfId="379"/>
    <cellStyle name="20% - Акцент1 99" xfId="380"/>
    <cellStyle name="20% - Акцент1 99 2" xfId="381"/>
    <cellStyle name="20% - Акцент2" xfId="3635" builtinId="34" customBuiltin="1"/>
    <cellStyle name="20% - Акцент2 10" xfId="382"/>
    <cellStyle name="20% - Акцент2 100" xfId="383"/>
    <cellStyle name="20% - Акцент2 100 2" xfId="384"/>
    <cellStyle name="20% - Акцент2 101" xfId="385"/>
    <cellStyle name="20% - Акцент2 101 2" xfId="386"/>
    <cellStyle name="20% - Акцент2 102" xfId="387"/>
    <cellStyle name="20% - Акцент2 102 2" xfId="388"/>
    <cellStyle name="20% - Акцент2 103" xfId="389"/>
    <cellStyle name="20% - Акцент2 103 2" xfId="390"/>
    <cellStyle name="20% - Акцент2 104" xfId="391"/>
    <cellStyle name="20% - Акцент2 104 2" xfId="392"/>
    <cellStyle name="20% - Акцент2 105" xfId="393"/>
    <cellStyle name="20% - Акцент2 105 2" xfId="394"/>
    <cellStyle name="20% - Акцент2 106" xfId="395"/>
    <cellStyle name="20% - Акцент2 106 2" xfId="396"/>
    <cellStyle name="20% - Акцент2 107" xfId="397"/>
    <cellStyle name="20% - Акцент2 107 2" xfId="398"/>
    <cellStyle name="20% - Акцент2 108" xfId="399"/>
    <cellStyle name="20% - Акцент2 108 2" xfId="400"/>
    <cellStyle name="20% - Акцент2 109" xfId="401"/>
    <cellStyle name="20% - Акцент2 109 2" xfId="402"/>
    <cellStyle name="20% - Акцент2 11" xfId="403"/>
    <cellStyle name="20% - Акцент2 110" xfId="404"/>
    <cellStyle name="20% - Акцент2 110 2" xfId="405"/>
    <cellStyle name="20% - Акцент2 111" xfId="406"/>
    <cellStyle name="20% - Акцент2 111 2" xfId="407"/>
    <cellStyle name="20% - Акцент2 112" xfId="408"/>
    <cellStyle name="20% - Акцент2 112 2" xfId="409"/>
    <cellStyle name="20% - Акцент2 113" xfId="410"/>
    <cellStyle name="20% - Акцент2 113 2" xfId="411"/>
    <cellStyle name="20% - Акцент2 114" xfId="412"/>
    <cellStyle name="20% - Акцент2 114 2" xfId="413"/>
    <cellStyle name="20% - Акцент2 115" xfId="414"/>
    <cellStyle name="20% - Акцент2 115 2" xfId="415"/>
    <cellStyle name="20% - Акцент2 116" xfId="416"/>
    <cellStyle name="20% - Акцент2 116 2" xfId="417"/>
    <cellStyle name="20% - Акцент2 117" xfId="418"/>
    <cellStyle name="20% - Акцент2 117 2" xfId="419"/>
    <cellStyle name="20% - Акцент2 118" xfId="420"/>
    <cellStyle name="20% - Акцент2 118 2" xfId="421"/>
    <cellStyle name="20% - Акцент2 119" xfId="422"/>
    <cellStyle name="20% - Акцент2 119 2" xfId="423"/>
    <cellStyle name="20% - Акцент2 12" xfId="424"/>
    <cellStyle name="20% - Акцент2 120" xfId="425"/>
    <cellStyle name="20% - Акцент2 120 2" xfId="426"/>
    <cellStyle name="20% - Акцент2 121" xfId="427"/>
    <cellStyle name="20% - Акцент2 121 2" xfId="428"/>
    <cellStyle name="20% - Акцент2 122" xfId="429"/>
    <cellStyle name="20% - Акцент2 122 2" xfId="430"/>
    <cellStyle name="20% - Акцент2 123" xfId="431"/>
    <cellStyle name="20% - Акцент2 123 2" xfId="432"/>
    <cellStyle name="20% - Акцент2 124" xfId="433"/>
    <cellStyle name="20% - Акцент2 124 2" xfId="434"/>
    <cellStyle name="20% - Акцент2 125" xfId="3653"/>
    <cellStyle name="20% - Акцент2 126" xfId="3666"/>
    <cellStyle name="20% - Акцент2 127" xfId="3691"/>
    <cellStyle name="20% - Акцент2 13" xfId="435"/>
    <cellStyle name="20% - Акцент2 14" xfId="436"/>
    <cellStyle name="20% - Акцент2 15" xfId="437"/>
    <cellStyle name="20% - Акцент2 16" xfId="438"/>
    <cellStyle name="20% - Акцент2 17" xfId="439"/>
    <cellStyle name="20% - Акцент2 18" xfId="440"/>
    <cellStyle name="20% - Акцент2 19" xfId="441"/>
    <cellStyle name="20% - Акцент2 19 2" xfId="442"/>
    <cellStyle name="20% - Акцент2 19 3" xfId="443"/>
    <cellStyle name="20% - Акцент2 19 4" xfId="444"/>
    <cellStyle name="20% - Акцент2 2" xfId="445"/>
    <cellStyle name="20% - Акцент2 20" xfId="446"/>
    <cellStyle name="20% - Акцент2 20 2" xfId="447"/>
    <cellStyle name="20% - Акцент2 20 3" xfId="448"/>
    <cellStyle name="20% - Акцент2 20 4" xfId="449"/>
    <cellStyle name="20% - Акцент2 21" xfId="450"/>
    <cellStyle name="20% - Акцент2 21 2" xfId="451"/>
    <cellStyle name="20% - Акцент2 21 3" xfId="452"/>
    <cellStyle name="20% - Акцент2 21 4" xfId="453"/>
    <cellStyle name="20% - Акцент2 22" xfId="454"/>
    <cellStyle name="20% - Акцент2 22 2" xfId="455"/>
    <cellStyle name="20% - Акцент2 22 3" xfId="456"/>
    <cellStyle name="20% - Акцент2 22 4" xfId="457"/>
    <cellStyle name="20% - Акцент2 23" xfId="458"/>
    <cellStyle name="20% - Акцент2 23 2" xfId="459"/>
    <cellStyle name="20% - Акцент2 23 3" xfId="460"/>
    <cellStyle name="20% - Акцент2 23 4" xfId="461"/>
    <cellStyle name="20% - Акцент2 24" xfId="462"/>
    <cellStyle name="20% - Акцент2 24 2" xfId="463"/>
    <cellStyle name="20% - Акцент2 24 3" xfId="464"/>
    <cellStyle name="20% - Акцент2 24 4" xfId="465"/>
    <cellStyle name="20% - Акцент2 25" xfId="466"/>
    <cellStyle name="20% - Акцент2 25 2" xfId="467"/>
    <cellStyle name="20% - Акцент2 25 3" xfId="468"/>
    <cellStyle name="20% - Акцент2 25 4" xfId="469"/>
    <cellStyle name="20% - Акцент2 26" xfId="470"/>
    <cellStyle name="20% - Акцент2 26 2" xfId="471"/>
    <cellStyle name="20% - Акцент2 26 3" xfId="472"/>
    <cellStyle name="20% - Акцент2 26 4" xfId="473"/>
    <cellStyle name="20% - Акцент2 27" xfId="474"/>
    <cellStyle name="20% - Акцент2 27 2" xfId="475"/>
    <cellStyle name="20% - Акцент2 27 3" xfId="476"/>
    <cellStyle name="20% - Акцент2 27 4" xfId="477"/>
    <cellStyle name="20% - Акцент2 28" xfId="478"/>
    <cellStyle name="20% - Акцент2 28 2" xfId="479"/>
    <cellStyle name="20% - Акцент2 28 3" xfId="480"/>
    <cellStyle name="20% - Акцент2 28 4" xfId="481"/>
    <cellStyle name="20% - Акцент2 29" xfId="482"/>
    <cellStyle name="20% - Акцент2 29 2" xfId="483"/>
    <cellStyle name="20% - Акцент2 29 3" xfId="484"/>
    <cellStyle name="20% - Акцент2 29 4" xfId="485"/>
    <cellStyle name="20% - Акцент2 3" xfId="486"/>
    <cellStyle name="20% - Акцент2 30" xfId="487"/>
    <cellStyle name="20% - Акцент2 30 2" xfId="488"/>
    <cellStyle name="20% - Акцент2 30 3" xfId="489"/>
    <cellStyle name="20% - Акцент2 30 4" xfId="490"/>
    <cellStyle name="20% - Акцент2 31" xfId="491"/>
    <cellStyle name="20% - Акцент2 31 2" xfId="492"/>
    <cellStyle name="20% - Акцент2 31 3" xfId="493"/>
    <cellStyle name="20% - Акцент2 31 4" xfId="494"/>
    <cellStyle name="20% - Акцент2 32" xfId="495"/>
    <cellStyle name="20% - Акцент2 32 2" xfId="496"/>
    <cellStyle name="20% - Акцент2 32 3" xfId="497"/>
    <cellStyle name="20% - Акцент2 32 4" xfId="498"/>
    <cellStyle name="20% - Акцент2 33" xfId="499"/>
    <cellStyle name="20% - Акцент2 33 2" xfId="500"/>
    <cellStyle name="20% - Акцент2 33 3" xfId="501"/>
    <cellStyle name="20% - Акцент2 33 4" xfId="502"/>
    <cellStyle name="20% - Акцент2 34" xfId="503"/>
    <cellStyle name="20% - Акцент2 34 2" xfId="504"/>
    <cellStyle name="20% - Акцент2 34 3" xfId="505"/>
    <cellStyle name="20% - Акцент2 34 4" xfId="506"/>
    <cellStyle name="20% - Акцент2 35" xfId="507"/>
    <cellStyle name="20% - Акцент2 35 2" xfId="508"/>
    <cellStyle name="20% - Акцент2 35 3" xfId="509"/>
    <cellStyle name="20% - Акцент2 35 4" xfId="510"/>
    <cellStyle name="20% - Акцент2 36" xfId="511"/>
    <cellStyle name="20% - Акцент2 36 2" xfId="512"/>
    <cellStyle name="20% - Акцент2 36 3" xfId="513"/>
    <cellStyle name="20% - Акцент2 36 4" xfId="514"/>
    <cellStyle name="20% - Акцент2 37" xfId="515"/>
    <cellStyle name="20% - Акцент2 37 2" xfId="516"/>
    <cellStyle name="20% - Акцент2 37 3" xfId="517"/>
    <cellStyle name="20% - Акцент2 37 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9" xfId="523"/>
    <cellStyle name="20% - Акцент2 39 2" xfId="524"/>
    <cellStyle name="20% - Акцент2 39 3" xfId="525"/>
    <cellStyle name="20% - Акцент2 39 4" xfId="526"/>
    <cellStyle name="20% - Акцент2 4" xfId="527"/>
    <cellStyle name="20% - Акцент2 40" xfId="528"/>
    <cellStyle name="20% - Акцент2 40 2" xfId="529"/>
    <cellStyle name="20% - Акцент2 40 3" xfId="530"/>
    <cellStyle name="20% - Акцент2 40 4" xfId="531"/>
    <cellStyle name="20% - Акцент2 41" xfId="532"/>
    <cellStyle name="20% - Акцент2 41 2" xfId="533"/>
    <cellStyle name="20% - Акцент2 41 3" xfId="534"/>
    <cellStyle name="20% - Акцент2 41 4" xfId="535"/>
    <cellStyle name="20% - Акцент2 42" xfId="536"/>
    <cellStyle name="20% - Акцент2 42 2" xfId="537"/>
    <cellStyle name="20% - Акцент2 42 3" xfId="538"/>
    <cellStyle name="20% - Акцент2 42 4" xfId="539"/>
    <cellStyle name="20% - Акцент2 43" xfId="540"/>
    <cellStyle name="20% - Акцент2 43 2" xfId="541"/>
    <cellStyle name="20% - Акцент2 43 3" xfId="542"/>
    <cellStyle name="20% - Акцент2 43 4" xfId="543"/>
    <cellStyle name="20% - Акцент2 44" xfId="544"/>
    <cellStyle name="20% - Акцент2 44 2" xfId="545"/>
    <cellStyle name="20% - Акцент2 44 3" xfId="546"/>
    <cellStyle name="20% - Акцент2 44 4" xfId="547"/>
    <cellStyle name="20% - Акцент2 45" xfId="548"/>
    <cellStyle name="20% - Акцент2 45 2" xfId="549"/>
    <cellStyle name="20% - Акцент2 45 3" xfId="550"/>
    <cellStyle name="20% - Акцент2 45 4" xfId="551"/>
    <cellStyle name="20% - Акцент2 46" xfId="552"/>
    <cellStyle name="20% - Акцент2 46 2" xfId="553"/>
    <cellStyle name="20% - Акцент2 46 3" xfId="554"/>
    <cellStyle name="20% - Акцент2 46 4" xfId="555"/>
    <cellStyle name="20% - Акцент2 47" xfId="556"/>
    <cellStyle name="20% - Акцент2 47 2" xfId="557"/>
    <cellStyle name="20% - Акцент2 47 3" xfId="558"/>
    <cellStyle name="20% - Акцент2 47 4" xfId="559"/>
    <cellStyle name="20% - Акцент2 48" xfId="560"/>
    <cellStyle name="20% - Акцент2 48 2" xfId="561"/>
    <cellStyle name="20% - Акцент2 48 3" xfId="562"/>
    <cellStyle name="20% - Акцент2 48 4" xfId="563"/>
    <cellStyle name="20% - Акцент2 49" xfId="564"/>
    <cellStyle name="20% - Акцент2 49 2" xfId="565"/>
    <cellStyle name="20% - Акцент2 49 3" xfId="566"/>
    <cellStyle name="20% - Акцент2 49 4" xfId="567"/>
    <cellStyle name="20% - Акцент2 5" xfId="568"/>
    <cellStyle name="20% - Акцент2 50" xfId="569"/>
    <cellStyle name="20% - Акцент2 50 2" xfId="570"/>
    <cellStyle name="20% - Акцент2 50 3" xfId="571"/>
    <cellStyle name="20% - Акцент2 50 4" xfId="572"/>
    <cellStyle name="20% - Акцент2 51" xfId="573"/>
    <cellStyle name="20% - Акцент2 51 2" xfId="574"/>
    <cellStyle name="20% - Акцент2 51 3" xfId="575"/>
    <cellStyle name="20% - Акцент2 51 4" xfId="576"/>
    <cellStyle name="20% - Акцент2 52" xfId="577"/>
    <cellStyle name="20% - Акцент2 52 2" xfId="578"/>
    <cellStyle name="20% - Акцент2 52 3" xfId="579"/>
    <cellStyle name="20% - Акцент2 52 4" xfId="580"/>
    <cellStyle name="20% - Акцент2 53" xfId="581"/>
    <cellStyle name="20% - Акцент2 53 2" xfId="582"/>
    <cellStyle name="20% - Акцент2 53 3" xfId="583"/>
    <cellStyle name="20% - Акцент2 53 4" xfId="584"/>
    <cellStyle name="20% - Акцент2 54" xfId="585"/>
    <cellStyle name="20% - Акцент2 54 2" xfId="586"/>
    <cellStyle name="20% - Акцент2 54 3" xfId="587"/>
    <cellStyle name="20% - Акцент2 54 4" xfId="588"/>
    <cellStyle name="20% - Акцент2 55" xfId="589"/>
    <cellStyle name="20% - Акцент2 55 2" xfId="590"/>
    <cellStyle name="20% - Акцент2 55 3" xfId="591"/>
    <cellStyle name="20% - Акцент2 55 4" xfId="592"/>
    <cellStyle name="20% - Акцент2 56" xfId="593"/>
    <cellStyle name="20% - Акцент2 56 2" xfId="594"/>
    <cellStyle name="20% - Акцент2 56 3" xfId="595"/>
    <cellStyle name="20% - Акцент2 56 4" xfId="596"/>
    <cellStyle name="20% - Акцент2 57" xfId="597"/>
    <cellStyle name="20% - Акцент2 57 2" xfId="598"/>
    <cellStyle name="20% - Акцент2 57 3" xfId="599"/>
    <cellStyle name="20% - Акцент2 57 4" xfId="600"/>
    <cellStyle name="20% - Акцент2 58" xfId="601"/>
    <cellStyle name="20% - Акцент2 58 2" xfId="602"/>
    <cellStyle name="20% - Акцент2 58 3" xfId="603"/>
    <cellStyle name="20% - Акцент2 58 4" xfId="604"/>
    <cellStyle name="20% - Акцент2 59" xfId="605"/>
    <cellStyle name="20% - Акцент2 59 2" xfId="606"/>
    <cellStyle name="20% - Акцент2 59 3" xfId="607"/>
    <cellStyle name="20% - Акцент2 59 4" xfId="608"/>
    <cellStyle name="20% - Акцент2 6" xfId="609"/>
    <cellStyle name="20% - Акцент2 60" xfId="610"/>
    <cellStyle name="20% - Акцент2 60 2" xfId="611"/>
    <cellStyle name="20% - Акцент2 60 3" xfId="612"/>
    <cellStyle name="20% - Акцент2 60 4" xfId="613"/>
    <cellStyle name="20% - Акцент2 61" xfId="614"/>
    <cellStyle name="20% - Акцент2 61 2" xfId="615"/>
    <cellStyle name="20% - Акцент2 61 3" xfId="616"/>
    <cellStyle name="20% - Акцент2 61 4" xfId="617"/>
    <cellStyle name="20% - Акцент2 62" xfId="618"/>
    <cellStyle name="20% - Акцент2 62 2" xfId="619"/>
    <cellStyle name="20% - Акцент2 62 3" xfId="620"/>
    <cellStyle name="20% - Акцент2 62 4" xfId="621"/>
    <cellStyle name="20% - Акцент2 63" xfId="622"/>
    <cellStyle name="20% - Акцент2 63 2" xfId="623"/>
    <cellStyle name="20% - Акцент2 63 3" xfId="624"/>
    <cellStyle name="20% - Акцент2 63 4" xfId="625"/>
    <cellStyle name="20% - Акцент2 64" xfId="626"/>
    <cellStyle name="20% - Акцент2 64 2" xfId="627"/>
    <cellStyle name="20% - Акцент2 64 3" xfId="628"/>
    <cellStyle name="20% - Акцент2 64 4" xfId="629"/>
    <cellStyle name="20% - Акцент2 65" xfId="630"/>
    <cellStyle name="20% - Акцент2 65 2" xfId="631"/>
    <cellStyle name="20% - Акцент2 65 3" xfId="632"/>
    <cellStyle name="20% - Акцент2 65 4" xfId="633"/>
    <cellStyle name="20% - Акцент2 66" xfId="634"/>
    <cellStyle name="20% - Акцент2 66 2" xfId="635"/>
    <cellStyle name="20% - Акцент2 66 3" xfId="636"/>
    <cellStyle name="20% - Акцент2 66 4" xfId="637"/>
    <cellStyle name="20% - Акцент2 67" xfId="638"/>
    <cellStyle name="20% - Акцент2 67 2" xfId="639"/>
    <cellStyle name="20% - Акцент2 67 3" xfId="640"/>
    <cellStyle name="20% - Акцент2 67 4" xfId="641"/>
    <cellStyle name="20% - Акцент2 68" xfId="642"/>
    <cellStyle name="20% - Акцент2 68 2" xfId="643"/>
    <cellStyle name="20% - Акцент2 68 3" xfId="644"/>
    <cellStyle name="20% - Акцент2 68 4" xfId="645"/>
    <cellStyle name="20% - Акцент2 69" xfId="646"/>
    <cellStyle name="20% - Акцент2 69 2" xfId="647"/>
    <cellStyle name="20% - Акцент2 69 3" xfId="648"/>
    <cellStyle name="20% - Акцент2 69 4" xfId="649"/>
    <cellStyle name="20% - Акцент2 7" xfId="650"/>
    <cellStyle name="20% - Акцент2 70" xfId="651"/>
    <cellStyle name="20% - Акцент2 70 2" xfId="652"/>
    <cellStyle name="20% - Акцент2 70 3" xfId="653"/>
    <cellStyle name="20% - Акцент2 70 4" xfId="654"/>
    <cellStyle name="20% - Акцент2 71" xfId="655"/>
    <cellStyle name="20% - Акцент2 71 2" xfId="656"/>
    <cellStyle name="20% - Акцент2 71 3" xfId="657"/>
    <cellStyle name="20% - Акцент2 71 4" xfId="658"/>
    <cellStyle name="20% - Акцент2 72" xfId="659"/>
    <cellStyle name="20% - Акцент2 72 2" xfId="660"/>
    <cellStyle name="20% - Акцент2 72 3" xfId="661"/>
    <cellStyle name="20% - Акцент2 72 4" xfId="662"/>
    <cellStyle name="20% - Акцент2 73" xfId="663"/>
    <cellStyle name="20% - Акцент2 73 2" xfId="664"/>
    <cellStyle name="20% - Акцент2 73 3" xfId="665"/>
    <cellStyle name="20% - Акцент2 73 4" xfId="666"/>
    <cellStyle name="20% - Акцент2 74" xfId="667"/>
    <cellStyle name="20% - Акцент2 74 2" xfId="668"/>
    <cellStyle name="20% - Акцент2 74 3" xfId="669"/>
    <cellStyle name="20% - Акцент2 74 4" xfId="670"/>
    <cellStyle name="20% - Акцент2 75" xfId="671"/>
    <cellStyle name="20% - Акцент2 75 2" xfId="672"/>
    <cellStyle name="20% - Акцент2 75 3" xfId="673"/>
    <cellStyle name="20% - Акцент2 75 4" xfId="674"/>
    <cellStyle name="20% - Акцент2 76" xfId="675"/>
    <cellStyle name="20% - Акцент2 76 2" xfId="676"/>
    <cellStyle name="20% - Акцент2 76 3" xfId="677"/>
    <cellStyle name="20% - Акцент2 76 4" xfId="678"/>
    <cellStyle name="20% - Акцент2 77" xfId="679"/>
    <cellStyle name="20% - Акцент2 77 2" xfId="680"/>
    <cellStyle name="20% - Акцент2 77 3" xfId="681"/>
    <cellStyle name="20% - Акцент2 77 4" xfId="682"/>
    <cellStyle name="20% - Акцент2 78" xfId="683"/>
    <cellStyle name="20% - Акцент2 78 2" xfId="684"/>
    <cellStyle name="20% - Акцент2 78 3" xfId="685"/>
    <cellStyle name="20% - Акцент2 78 4" xfId="686"/>
    <cellStyle name="20% - Акцент2 79" xfId="687"/>
    <cellStyle name="20% - Акцент2 79 2" xfId="688"/>
    <cellStyle name="20% - Акцент2 79 3" xfId="689"/>
    <cellStyle name="20% - Акцент2 79 4" xfId="690"/>
    <cellStyle name="20% - Акцент2 8" xfId="691"/>
    <cellStyle name="20% - Акцент2 80" xfId="692"/>
    <cellStyle name="20% - Акцент2 80 2" xfId="693"/>
    <cellStyle name="20% - Акцент2 80 3" xfId="694"/>
    <cellStyle name="20% - Акцент2 80 4" xfId="695"/>
    <cellStyle name="20% - Акцент2 81" xfId="696"/>
    <cellStyle name="20% - Акцент2 81 2" xfId="697"/>
    <cellStyle name="20% - Акцент2 81 3" xfId="698"/>
    <cellStyle name="20% - Акцент2 81 4" xfId="699"/>
    <cellStyle name="20% - Акцент2 82" xfId="700"/>
    <cellStyle name="20% - Акцент2 82 2" xfId="701"/>
    <cellStyle name="20% - Акцент2 82 3" xfId="702"/>
    <cellStyle name="20% - Акцент2 82 4" xfId="703"/>
    <cellStyle name="20% - Акцент2 83" xfId="704"/>
    <cellStyle name="20% - Акцент2 83 2" xfId="705"/>
    <cellStyle name="20% - Акцент2 83 3" xfId="706"/>
    <cellStyle name="20% - Акцент2 83 4" xfId="707"/>
    <cellStyle name="20% - Акцент2 84" xfId="708"/>
    <cellStyle name="20% - Акцент2 84 2" xfId="709"/>
    <cellStyle name="20% - Акцент2 84 3" xfId="710"/>
    <cellStyle name="20% - Акцент2 84 4" xfId="711"/>
    <cellStyle name="20% - Акцент2 85" xfId="712"/>
    <cellStyle name="20% - Акцент2 85 2" xfId="713"/>
    <cellStyle name="20% - Акцент2 85 3" xfId="714"/>
    <cellStyle name="20% - Акцент2 85 4" xfId="715"/>
    <cellStyle name="20% - Акцент2 86" xfId="716"/>
    <cellStyle name="20% - Акцент2 86 2" xfId="717"/>
    <cellStyle name="20% - Акцент2 86 3" xfId="718"/>
    <cellStyle name="20% - Акцент2 86 4" xfId="719"/>
    <cellStyle name="20% - Акцент2 87" xfId="720"/>
    <cellStyle name="20% - Акцент2 87 2" xfId="721"/>
    <cellStyle name="20% - Акцент2 87 3" xfId="722"/>
    <cellStyle name="20% - Акцент2 87 4" xfId="723"/>
    <cellStyle name="20% - Акцент2 88" xfId="724"/>
    <cellStyle name="20% - Акцент2 88 2" xfId="725"/>
    <cellStyle name="20% - Акцент2 88 3" xfId="726"/>
    <cellStyle name="20% - Акцент2 88 4" xfId="727"/>
    <cellStyle name="20% - Акцент2 89" xfId="728"/>
    <cellStyle name="20% - Акцент2 89 2" xfId="729"/>
    <cellStyle name="20% - Акцент2 89 3" xfId="730"/>
    <cellStyle name="20% - Акцент2 89 4" xfId="731"/>
    <cellStyle name="20% - Акцент2 9" xfId="732"/>
    <cellStyle name="20% - Акцент2 90" xfId="733"/>
    <cellStyle name="20% - Акцент2 90 2" xfId="734"/>
    <cellStyle name="20% - Акцент2 90 3" xfId="735"/>
    <cellStyle name="20% - Акцент2 90 4" xfId="736"/>
    <cellStyle name="20% - Акцент2 91" xfId="737"/>
    <cellStyle name="20% - Акцент2 91 2" xfId="738"/>
    <cellStyle name="20% - Акцент2 91 3" xfId="739"/>
    <cellStyle name="20% - Акцент2 91 4" xfId="740"/>
    <cellStyle name="20% - Акцент2 92" xfId="741"/>
    <cellStyle name="20% - Акцент2 92 2" xfId="742"/>
    <cellStyle name="20% - Акцент2 92 3" xfId="743"/>
    <cellStyle name="20% - Акцент2 92 4" xfId="744"/>
    <cellStyle name="20% - Акцент2 93" xfId="745"/>
    <cellStyle name="20% - Акцент2 93 2" xfId="746"/>
    <cellStyle name="20% - Акцент2 93 3" xfId="747"/>
    <cellStyle name="20% - Акцент2 93 4" xfId="748"/>
    <cellStyle name="20% - Акцент2 94" xfId="749"/>
    <cellStyle name="20% - Акцент2 94 2" xfId="750"/>
    <cellStyle name="20% - Акцент2 94 3" xfId="751"/>
    <cellStyle name="20% - Акцент2 94 4" xfId="752"/>
    <cellStyle name="20% - Акцент2 95" xfId="753"/>
    <cellStyle name="20% - Акцент2 95 2" xfId="754"/>
    <cellStyle name="20% - Акцент2 96" xfId="755"/>
    <cellStyle name="20% - Акцент2 96 2" xfId="756"/>
    <cellStyle name="20% - Акцент2 97" xfId="757"/>
    <cellStyle name="20% - Акцент2 97 2" xfId="758"/>
    <cellStyle name="20% - Акцент2 98" xfId="759"/>
    <cellStyle name="20% - Акцент2 98 2" xfId="760"/>
    <cellStyle name="20% - Акцент2 99" xfId="761"/>
    <cellStyle name="20% - Акцент2 99 2" xfId="762"/>
    <cellStyle name="20% - Акцент3" xfId="3636" builtinId="38" customBuiltin="1"/>
    <cellStyle name="20% - Акцент3 10" xfId="763"/>
    <cellStyle name="20% - Акцент3 100" xfId="764"/>
    <cellStyle name="20% - Акцент3 100 2" xfId="765"/>
    <cellStyle name="20% - Акцент3 101" xfId="766"/>
    <cellStyle name="20% - Акцент3 101 2" xfId="767"/>
    <cellStyle name="20% - Акцент3 102" xfId="768"/>
    <cellStyle name="20% - Акцент3 102 2" xfId="769"/>
    <cellStyle name="20% - Акцент3 103" xfId="770"/>
    <cellStyle name="20% - Акцент3 103 2" xfId="771"/>
    <cellStyle name="20% - Акцент3 104" xfId="772"/>
    <cellStyle name="20% - Акцент3 104 2" xfId="773"/>
    <cellStyle name="20% - Акцент3 105" xfId="774"/>
    <cellStyle name="20% - Акцент3 105 2" xfId="775"/>
    <cellStyle name="20% - Акцент3 106" xfId="776"/>
    <cellStyle name="20% - Акцент3 106 2" xfId="777"/>
    <cellStyle name="20% - Акцент3 107" xfId="778"/>
    <cellStyle name="20% - Акцент3 107 2" xfId="779"/>
    <cellStyle name="20% - Акцент3 108" xfId="780"/>
    <cellStyle name="20% - Акцент3 108 2" xfId="781"/>
    <cellStyle name="20% - Акцент3 109" xfId="782"/>
    <cellStyle name="20% - Акцент3 109 2" xfId="783"/>
    <cellStyle name="20% - Акцент3 11" xfId="784"/>
    <cellStyle name="20% - Акцент3 110" xfId="785"/>
    <cellStyle name="20% - Акцент3 110 2" xfId="786"/>
    <cellStyle name="20% - Акцент3 111" xfId="787"/>
    <cellStyle name="20% - Акцент3 111 2" xfId="788"/>
    <cellStyle name="20% - Акцент3 112" xfId="789"/>
    <cellStyle name="20% - Акцент3 112 2" xfId="790"/>
    <cellStyle name="20% - Акцент3 113" xfId="791"/>
    <cellStyle name="20% - Акцент3 113 2" xfId="792"/>
    <cellStyle name="20% - Акцент3 114" xfId="793"/>
    <cellStyle name="20% - Акцент3 114 2" xfId="794"/>
    <cellStyle name="20% - Акцент3 115" xfId="795"/>
    <cellStyle name="20% - Акцент3 115 2" xfId="796"/>
    <cellStyle name="20% - Акцент3 116" xfId="797"/>
    <cellStyle name="20% - Акцент3 116 2" xfId="798"/>
    <cellStyle name="20% - Акцент3 117" xfId="799"/>
    <cellStyle name="20% - Акцент3 117 2" xfId="800"/>
    <cellStyle name="20% - Акцент3 118" xfId="801"/>
    <cellStyle name="20% - Акцент3 118 2" xfId="802"/>
    <cellStyle name="20% - Акцент3 119" xfId="803"/>
    <cellStyle name="20% - Акцент3 119 2" xfId="804"/>
    <cellStyle name="20% - Акцент3 12" xfId="805"/>
    <cellStyle name="20% - Акцент3 120" xfId="806"/>
    <cellStyle name="20% - Акцент3 120 2" xfId="807"/>
    <cellStyle name="20% - Акцент3 121" xfId="808"/>
    <cellStyle name="20% - Акцент3 121 2" xfId="809"/>
    <cellStyle name="20% - Акцент3 122" xfId="810"/>
    <cellStyle name="20% - Акцент3 122 2" xfId="811"/>
    <cellStyle name="20% - Акцент3 123" xfId="812"/>
    <cellStyle name="20% - Акцент3 123 2" xfId="813"/>
    <cellStyle name="20% - Акцент3 124" xfId="814"/>
    <cellStyle name="20% - Акцент3 124 2" xfId="815"/>
    <cellStyle name="20% - Акцент3 125" xfId="3655"/>
    <cellStyle name="20% - Акцент3 126" xfId="3668"/>
    <cellStyle name="20% - Акцент3 127" xfId="3693"/>
    <cellStyle name="20% - Акцент3 13" xfId="816"/>
    <cellStyle name="20% - Акцент3 14" xfId="817"/>
    <cellStyle name="20% - Акцент3 15" xfId="818"/>
    <cellStyle name="20% - Акцент3 16" xfId="819"/>
    <cellStyle name="20% - Акцент3 17" xfId="820"/>
    <cellStyle name="20% - Акцент3 18" xfId="821"/>
    <cellStyle name="20% - Акцент3 19" xfId="822"/>
    <cellStyle name="20% - Акцент3 19 2" xfId="823"/>
    <cellStyle name="20% - Акцент3 19 3" xfId="824"/>
    <cellStyle name="20% - Акцент3 19 4" xfId="825"/>
    <cellStyle name="20% - Акцент3 2" xfId="826"/>
    <cellStyle name="20% - Акцент3 20" xfId="827"/>
    <cellStyle name="20% - Акцент3 20 2" xfId="828"/>
    <cellStyle name="20% - Акцент3 20 3" xfId="829"/>
    <cellStyle name="20% - Акцент3 20 4" xfId="830"/>
    <cellStyle name="20% - Акцент3 21" xfId="831"/>
    <cellStyle name="20% - Акцент3 21 2" xfId="832"/>
    <cellStyle name="20% - Акцент3 21 3" xfId="833"/>
    <cellStyle name="20% - Акцент3 21 4" xfId="834"/>
    <cellStyle name="20% - Акцент3 22" xfId="835"/>
    <cellStyle name="20% - Акцент3 22 2" xfId="836"/>
    <cellStyle name="20% - Акцент3 22 3" xfId="837"/>
    <cellStyle name="20% - Акцент3 22 4" xfId="838"/>
    <cellStyle name="20% - Акцент3 23" xfId="839"/>
    <cellStyle name="20% - Акцент3 23 2" xfId="840"/>
    <cellStyle name="20% - Акцент3 23 3" xfId="841"/>
    <cellStyle name="20% - Акцент3 23 4" xfId="842"/>
    <cellStyle name="20% - Акцент3 24" xfId="843"/>
    <cellStyle name="20% - Акцент3 24 2" xfId="844"/>
    <cellStyle name="20% - Акцент3 24 3" xfId="845"/>
    <cellStyle name="20% - Акцент3 24 4" xfId="846"/>
    <cellStyle name="20% - Акцент3 25" xfId="847"/>
    <cellStyle name="20% - Акцент3 25 2" xfId="848"/>
    <cellStyle name="20% - Акцент3 25 3" xfId="849"/>
    <cellStyle name="20% - Акцент3 25 4" xfId="850"/>
    <cellStyle name="20% - Акцент3 26" xfId="851"/>
    <cellStyle name="20% - Акцент3 26 2" xfId="852"/>
    <cellStyle name="20% - Акцент3 26 3" xfId="853"/>
    <cellStyle name="20% - Акцент3 26 4" xfId="854"/>
    <cellStyle name="20% - Акцент3 27" xfId="855"/>
    <cellStyle name="20% - Акцент3 27 2" xfId="856"/>
    <cellStyle name="20% - Акцент3 27 3" xfId="857"/>
    <cellStyle name="20% - Акцент3 27 4" xfId="858"/>
    <cellStyle name="20% - Акцент3 28" xfId="859"/>
    <cellStyle name="20% - Акцент3 28 2" xfId="860"/>
    <cellStyle name="20% - Акцент3 28 3" xfId="861"/>
    <cellStyle name="20% - Акцент3 28 4" xfId="862"/>
    <cellStyle name="20% - Акцент3 29" xfId="863"/>
    <cellStyle name="20% - Акцент3 29 2" xfId="864"/>
    <cellStyle name="20% - Акцент3 29 3" xfId="865"/>
    <cellStyle name="20% - Акцент3 29 4" xfId="866"/>
    <cellStyle name="20% - Акцент3 3" xfId="867"/>
    <cellStyle name="20% - Акцент3 30" xfId="868"/>
    <cellStyle name="20% - Акцент3 30 2" xfId="869"/>
    <cellStyle name="20% - Акцент3 30 3" xfId="870"/>
    <cellStyle name="20% - Акцент3 30 4" xfId="871"/>
    <cellStyle name="20% - Акцент3 31" xfId="872"/>
    <cellStyle name="20% - Акцент3 31 2" xfId="873"/>
    <cellStyle name="20% - Акцент3 31 3" xfId="874"/>
    <cellStyle name="20% - Акцент3 31 4" xfId="875"/>
    <cellStyle name="20% - Акцент3 32" xfId="876"/>
    <cellStyle name="20% - Акцент3 32 2" xfId="877"/>
    <cellStyle name="20% - Акцент3 32 3" xfId="878"/>
    <cellStyle name="20% - Акцент3 32 4" xfId="879"/>
    <cellStyle name="20% - Акцент3 33" xfId="880"/>
    <cellStyle name="20% - Акцент3 33 2" xfId="881"/>
    <cellStyle name="20% - Акцент3 33 3" xfId="882"/>
    <cellStyle name="20% - Акцент3 33 4" xfId="883"/>
    <cellStyle name="20% - Акцент3 34" xfId="884"/>
    <cellStyle name="20% - Акцент3 34 2" xfId="885"/>
    <cellStyle name="20% - Акцент3 34 3" xfId="886"/>
    <cellStyle name="20% - Акцент3 34 4" xfId="887"/>
    <cellStyle name="20% - Акцент3 35" xfId="888"/>
    <cellStyle name="20% - Акцент3 35 2" xfId="889"/>
    <cellStyle name="20% - Акцент3 35 3" xfId="890"/>
    <cellStyle name="20% - Акцент3 35 4" xfId="891"/>
    <cellStyle name="20% - Акцент3 36" xfId="892"/>
    <cellStyle name="20% - Акцент3 36 2" xfId="893"/>
    <cellStyle name="20% - Акцент3 36 3" xfId="894"/>
    <cellStyle name="20% - Акцент3 36 4" xfId="895"/>
    <cellStyle name="20% - Акцент3 37" xfId="896"/>
    <cellStyle name="20% - Акцент3 37 2" xfId="897"/>
    <cellStyle name="20% - Акцент3 37 3" xfId="898"/>
    <cellStyle name="20% - Акцент3 37 4" xfId="899"/>
    <cellStyle name="20% - Акцент3 38" xfId="900"/>
    <cellStyle name="20% - Акцент3 38 2" xfId="901"/>
    <cellStyle name="20% - Акцент3 38 3" xfId="902"/>
    <cellStyle name="20% - Акцент3 38 4" xfId="903"/>
    <cellStyle name="20% - Акцент3 39" xfId="904"/>
    <cellStyle name="20% - Акцент3 39 2" xfId="905"/>
    <cellStyle name="20% - Акцент3 39 3" xfId="906"/>
    <cellStyle name="20% - Акцент3 39 4" xfId="907"/>
    <cellStyle name="20% - Акцент3 4" xfId="908"/>
    <cellStyle name="20% - Акцент3 40" xfId="909"/>
    <cellStyle name="20% - Акцент3 40 2" xfId="910"/>
    <cellStyle name="20% - Акцент3 40 3" xfId="911"/>
    <cellStyle name="20% - Акцент3 40 4" xfId="912"/>
    <cellStyle name="20% - Акцент3 41" xfId="913"/>
    <cellStyle name="20% - Акцент3 41 2" xfId="914"/>
    <cellStyle name="20% - Акцент3 41 3" xfId="915"/>
    <cellStyle name="20% - Акцент3 41 4" xfId="916"/>
    <cellStyle name="20% - Акцент3 42" xfId="917"/>
    <cellStyle name="20% - Акцент3 42 2" xfId="918"/>
    <cellStyle name="20% - Акцент3 42 3" xfId="919"/>
    <cellStyle name="20% - Акцент3 42 4" xfId="920"/>
    <cellStyle name="20% - Акцент3 43" xfId="921"/>
    <cellStyle name="20% - Акцент3 43 2" xfId="922"/>
    <cellStyle name="20% - Акцент3 43 3" xfId="923"/>
    <cellStyle name="20% - Акцент3 43 4" xfId="924"/>
    <cellStyle name="20% - Акцент3 44" xfId="925"/>
    <cellStyle name="20% - Акцент3 44 2" xfId="926"/>
    <cellStyle name="20% - Акцент3 44 3" xfId="927"/>
    <cellStyle name="20% - Акцент3 44 4" xfId="928"/>
    <cellStyle name="20% - Акцент3 45" xfId="929"/>
    <cellStyle name="20% - Акцент3 45 2" xfId="930"/>
    <cellStyle name="20% - Акцент3 45 3" xfId="931"/>
    <cellStyle name="20% - Акцент3 45 4" xfId="932"/>
    <cellStyle name="20% - Акцент3 46" xfId="933"/>
    <cellStyle name="20% - Акцент3 46 2" xfId="934"/>
    <cellStyle name="20% - Акцент3 46 3" xfId="935"/>
    <cellStyle name="20% - Акцент3 46 4" xfId="936"/>
    <cellStyle name="20% - Акцент3 47" xfId="937"/>
    <cellStyle name="20% - Акцент3 47 2" xfId="938"/>
    <cellStyle name="20% - Акцент3 47 3" xfId="939"/>
    <cellStyle name="20% - Акцент3 47 4" xfId="940"/>
    <cellStyle name="20% - Акцент3 48" xfId="941"/>
    <cellStyle name="20% - Акцент3 48 2" xfId="942"/>
    <cellStyle name="20% - Акцент3 48 3" xfId="943"/>
    <cellStyle name="20% - Акцент3 48 4" xfId="944"/>
    <cellStyle name="20% - Акцент3 49" xfId="945"/>
    <cellStyle name="20% - Акцент3 49 2" xfId="946"/>
    <cellStyle name="20% - Акцент3 49 3" xfId="947"/>
    <cellStyle name="20% - Акцент3 49 4" xfId="948"/>
    <cellStyle name="20% - Акцент3 5" xfId="949"/>
    <cellStyle name="20% - Акцент3 50" xfId="950"/>
    <cellStyle name="20% - Акцент3 50 2" xfId="951"/>
    <cellStyle name="20% - Акцент3 50 3" xfId="952"/>
    <cellStyle name="20% - Акцент3 50 4" xfId="953"/>
    <cellStyle name="20% - Акцент3 51" xfId="954"/>
    <cellStyle name="20% - Акцент3 51 2" xfId="955"/>
    <cellStyle name="20% - Акцент3 51 3" xfId="956"/>
    <cellStyle name="20% - Акцент3 51 4" xfId="957"/>
    <cellStyle name="20% - Акцент3 52" xfId="958"/>
    <cellStyle name="20% - Акцент3 52 2" xfId="959"/>
    <cellStyle name="20% - Акцент3 52 3" xfId="960"/>
    <cellStyle name="20% - Акцент3 52 4" xfId="961"/>
    <cellStyle name="20% - Акцент3 53" xfId="962"/>
    <cellStyle name="20% - Акцент3 53 2" xfId="963"/>
    <cellStyle name="20% - Акцент3 53 3" xfId="964"/>
    <cellStyle name="20% - Акцент3 53 4" xfId="965"/>
    <cellStyle name="20% - Акцент3 54" xfId="966"/>
    <cellStyle name="20% - Акцент3 54 2" xfId="967"/>
    <cellStyle name="20% - Акцент3 54 3" xfId="968"/>
    <cellStyle name="20% - Акцент3 54 4" xfId="969"/>
    <cellStyle name="20% - Акцент3 55" xfId="970"/>
    <cellStyle name="20% - Акцент3 55 2" xfId="971"/>
    <cellStyle name="20% - Акцент3 55 3" xfId="972"/>
    <cellStyle name="20% - Акцент3 55 4" xfId="973"/>
    <cellStyle name="20% - Акцент3 56" xfId="974"/>
    <cellStyle name="20% - Акцент3 56 2" xfId="975"/>
    <cellStyle name="20% - Акцент3 56 3" xfId="976"/>
    <cellStyle name="20% - Акцент3 56 4" xfId="977"/>
    <cellStyle name="20% - Акцент3 57" xfId="978"/>
    <cellStyle name="20% - Акцент3 57 2" xfId="979"/>
    <cellStyle name="20% - Акцент3 57 3" xfId="980"/>
    <cellStyle name="20% - Акцент3 57 4" xfId="981"/>
    <cellStyle name="20% - Акцент3 58" xfId="982"/>
    <cellStyle name="20% - Акцент3 58 2" xfId="983"/>
    <cellStyle name="20% - Акцент3 58 3" xfId="984"/>
    <cellStyle name="20% - Акцент3 58 4" xfId="985"/>
    <cellStyle name="20% - Акцент3 59" xfId="986"/>
    <cellStyle name="20% - Акцент3 59 2" xfId="987"/>
    <cellStyle name="20% - Акцент3 59 3" xfId="988"/>
    <cellStyle name="20% - Акцент3 59 4" xfId="989"/>
    <cellStyle name="20% - Акцент3 6" xfId="990"/>
    <cellStyle name="20% - Акцент3 60" xfId="991"/>
    <cellStyle name="20% - Акцент3 60 2" xfId="992"/>
    <cellStyle name="20% - Акцент3 60 3" xfId="993"/>
    <cellStyle name="20% - Акцент3 60 4" xfId="994"/>
    <cellStyle name="20% - Акцент3 61" xfId="995"/>
    <cellStyle name="20% - Акцент3 61 2" xfId="996"/>
    <cellStyle name="20% - Акцент3 61 3" xfId="997"/>
    <cellStyle name="20% - Акцент3 61 4" xfId="998"/>
    <cellStyle name="20% - Акцент3 62" xfId="999"/>
    <cellStyle name="20% - Акцент3 62 2" xfId="1000"/>
    <cellStyle name="20% - Акцент3 62 3" xfId="1001"/>
    <cellStyle name="20% - Акцент3 62 4" xfId="1002"/>
    <cellStyle name="20% - Акцент3 63" xfId="1003"/>
    <cellStyle name="20% - Акцент3 63 2" xfId="1004"/>
    <cellStyle name="20% - Акцент3 63 3" xfId="1005"/>
    <cellStyle name="20% - Акцент3 63 4" xfId="1006"/>
    <cellStyle name="20% - Акцент3 64" xfId="1007"/>
    <cellStyle name="20% - Акцент3 64 2" xfId="1008"/>
    <cellStyle name="20% - Акцент3 64 3" xfId="1009"/>
    <cellStyle name="20% - Акцент3 64 4" xfId="1010"/>
    <cellStyle name="20% - Акцент3 65" xfId="1011"/>
    <cellStyle name="20% - Акцент3 65 2" xfId="1012"/>
    <cellStyle name="20% - Акцент3 65 3" xfId="1013"/>
    <cellStyle name="20% - Акцент3 65 4" xfId="1014"/>
    <cellStyle name="20% - Акцент3 66" xfId="1015"/>
    <cellStyle name="20% - Акцент3 66 2" xfId="1016"/>
    <cellStyle name="20% - Акцент3 66 3" xfId="1017"/>
    <cellStyle name="20% - Акцент3 66 4" xfId="1018"/>
    <cellStyle name="20% - Акцент3 67" xfId="1019"/>
    <cellStyle name="20% - Акцент3 67 2" xfId="1020"/>
    <cellStyle name="20% - Акцент3 67 3" xfId="1021"/>
    <cellStyle name="20% - Акцент3 67 4" xfId="1022"/>
    <cellStyle name="20% - Акцент3 68" xfId="1023"/>
    <cellStyle name="20% - Акцент3 68 2" xfId="1024"/>
    <cellStyle name="20% - Акцент3 68 3" xfId="1025"/>
    <cellStyle name="20% - Акцент3 68 4" xfId="1026"/>
    <cellStyle name="20% - Акцент3 69" xfId="1027"/>
    <cellStyle name="20% - Акцент3 69 2" xfId="1028"/>
    <cellStyle name="20% - Акцент3 69 3" xfId="1029"/>
    <cellStyle name="20% - Акцент3 69 4" xfId="1030"/>
    <cellStyle name="20% - Акцент3 7" xfId="1031"/>
    <cellStyle name="20% - Акцент3 70" xfId="1032"/>
    <cellStyle name="20% - Акцент3 70 2" xfId="1033"/>
    <cellStyle name="20% - Акцент3 70 3" xfId="1034"/>
    <cellStyle name="20% - Акцент3 70 4" xfId="1035"/>
    <cellStyle name="20% - Акцент3 71" xfId="1036"/>
    <cellStyle name="20% - Акцент3 71 2" xfId="1037"/>
    <cellStyle name="20% - Акцент3 71 3" xfId="1038"/>
    <cellStyle name="20% - Акцент3 71 4" xfId="1039"/>
    <cellStyle name="20% - Акцент3 72" xfId="1040"/>
    <cellStyle name="20% - Акцент3 72 2" xfId="1041"/>
    <cellStyle name="20% - Акцент3 72 3" xfId="1042"/>
    <cellStyle name="20% - Акцент3 72 4" xfId="1043"/>
    <cellStyle name="20% - Акцент3 73" xfId="1044"/>
    <cellStyle name="20% - Акцент3 73 2" xfId="1045"/>
    <cellStyle name="20% - Акцент3 73 3" xfId="1046"/>
    <cellStyle name="20% - Акцент3 73 4" xfId="1047"/>
    <cellStyle name="20% - Акцент3 74" xfId="1048"/>
    <cellStyle name="20% - Акцент3 74 2" xfId="1049"/>
    <cellStyle name="20% - Акцент3 74 3" xfId="1050"/>
    <cellStyle name="20% - Акцент3 74 4" xfId="1051"/>
    <cellStyle name="20% - Акцент3 75" xfId="1052"/>
    <cellStyle name="20% - Акцент3 75 2" xfId="1053"/>
    <cellStyle name="20% - Акцент3 75 3" xfId="1054"/>
    <cellStyle name="20% - Акцент3 75 4" xfId="1055"/>
    <cellStyle name="20% - Акцент3 76" xfId="1056"/>
    <cellStyle name="20% - Акцент3 76 2" xfId="1057"/>
    <cellStyle name="20% - Акцент3 76 3" xfId="1058"/>
    <cellStyle name="20% - Акцент3 76 4" xfId="1059"/>
    <cellStyle name="20% - Акцент3 77" xfId="1060"/>
    <cellStyle name="20% - Акцент3 77 2" xfId="1061"/>
    <cellStyle name="20% - Акцент3 77 3" xfId="1062"/>
    <cellStyle name="20% - Акцент3 77 4" xfId="1063"/>
    <cellStyle name="20% - Акцент3 78" xfId="1064"/>
    <cellStyle name="20% - Акцент3 78 2" xfId="1065"/>
    <cellStyle name="20% - Акцент3 78 3" xfId="1066"/>
    <cellStyle name="20% - Акцент3 78 4" xfId="1067"/>
    <cellStyle name="20% - Акцент3 79" xfId="1068"/>
    <cellStyle name="20% - Акцент3 79 2" xfId="1069"/>
    <cellStyle name="20% - Акцент3 79 3" xfId="1070"/>
    <cellStyle name="20% - Акцент3 79 4" xfId="1071"/>
    <cellStyle name="20% - Акцент3 8" xfId="1072"/>
    <cellStyle name="20% - Акцент3 80" xfId="1073"/>
    <cellStyle name="20% - Акцент3 80 2" xfId="1074"/>
    <cellStyle name="20% - Акцент3 80 3" xfId="1075"/>
    <cellStyle name="20% - Акцент3 80 4" xfId="1076"/>
    <cellStyle name="20% - Акцент3 81" xfId="1077"/>
    <cellStyle name="20% - Акцент3 81 2" xfId="1078"/>
    <cellStyle name="20% - Акцент3 81 3" xfId="1079"/>
    <cellStyle name="20% - Акцент3 81 4" xfId="1080"/>
    <cellStyle name="20% - Акцент3 82" xfId="1081"/>
    <cellStyle name="20% - Акцент3 82 2" xfId="1082"/>
    <cellStyle name="20% - Акцент3 82 3" xfId="1083"/>
    <cellStyle name="20% - Акцент3 82 4" xfId="1084"/>
    <cellStyle name="20% - Акцент3 83" xfId="1085"/>
    <cellStyle name="20% - Акцент3 83 2" xfId="1086"/>
    <cellStyle name="20% - Акцент3 83 3" xfId="1087"/>
    <cellStyle name="20% - Акцент3 83 4" xfId="1088"/>
    <cellStyle name="20% - Акцент3 84" xfId="1089"/>
    <cellStyle name="20% - Акцент3 84 2" xfId="1090"/>
    <cellStyle name="20% - Акцент3 84 3" xfId="1091"/>
    <cellStyle name="20% - Акцент3 84 4" xfId="1092"/>
    <cellStyle name="20% - Акцент3 85" xfId="1093"/>
    <cellStyle name="20% - Акцент3 85 2" xfId="1094"/>
    <cellStyle name="20% - Акцент3 85 3" xfId="1095"/>
    <cellStyle name="20% - Акцент3 85 4" xfId="1096"/>
    <cellStyle name="20% - Акцент3 86" xfId="1097"/>
    <cellStyle name="20% - Акцент3 86 2" xfId="1098"/>
    <cellStyle name="20% - Акцент3 86 3" xfId="1099"/>
    <cellStyle name="20% - Акцент3 86 4" xfId="1100"/>
    <cellStyle name="20% - Акцент3 87" xfId="1101"/>
    <cellStyle name="20% - Акцент3 87 2" xfId="1102"/>
    <cellStyle name="20% - Акцент3 87 3" xfId="1103"/>
    <cellStyle name="20% - Акцент3 87 4" xfId="1104"/>
    <cellStyle name="20% - Акцент3 88" xfId="1105"/>
    <cellStyle name="20% - Акцент3 88 2" xfId="1106"/>
    <cellStyle name="20% - Акцент3 88 3" xfId="1107"/>
    <cellStyle name="20% - Акцент3 88 4" xfId="1108"/>
    <cellStyle name="20% - Акцент3 89" xfId="1109"/>
    <cellStyle name="20% - Акцент3 89 2" xfId="1110"/>
    <cellStyle name="20% - Акцент3 89 3" xfId="1111"/>
    <cellStyle name="20% - Акцент3 89 4" xfId="1112"/>
    <cellStyle name="20% - Акцент3 9" xfId="1113"/>
    <cellStyle name="20% - Акцент3 90" xfId="1114"/>
    <cellStyle name="20% - Акцент3 90 2" xfId="1115"/>
    <cellStyle name="20% - Акцент3 90 3" xfId="1116"/>
    <cellStyle name="20% - Акцент3 90 4" xfId="1117"/>
    <cellStyle name="20% - Акцент3 91" xfId="1118"/>
    <cellStyle name="20% - Акцент3 91 2" xfId="1119"/>
    <cellStyle name="20% - Акцент3 91 3" xfId="1120"/>
    <cellStyle name="20% - Акцент3 91 4" xfId="1121"/>
    <cellStyle name="20% - Акцент3 92" xfId="1122"/>
    <cellStyle name="20% - Акцент3 92 2" xfId="1123"/>
    <cellStyle name="20% - Акцент3 92 3" xfId="1124"/>
    <cellStyle name="20% - Акцент3 92 4" xfId="1125"/>
    <cellStyle name="20% - Акцент3 93" xfId="1126"/>
    <cellStyle name="20% - Акцент3 93 2" xfId="1127"/>
    <cellStyle name="20% - Акцент3 93 3" xfId="1128"/>
    <cellStyle name="20% - Акцент3 93 4" xfId="1129"/>
    <cellStyle name="20% - Акцент3 94" xfId="1130"/>
    <cellStyle name="20% - Акцент3 94 2" xfId="1131"/>
    <cellStyle name="20% - Акцент3 94 3" xfId="1132"/>
    <cellStyle name="20% - Акцент3 94 4" xfId="1133"/>
    <cellStyle name="20% - Акцент3 95" xfId="1134"/>
    <cellStyle name="20% - Акцент3 95 2" xfId="1135"/>
    <cellStyle name="20% - Акцент3 96" xfId="1136"/>
    <cellStyle name="20% - Акцент3 96 2" xfId="1137"/>
    <cellStyle name="20% - Акцент3 97" xfId="1138"/>
    <cellStyle name="20% - Акцент3 97 2" xfId="1139"/>
    <cellStyle name="20% - Акцент3 98" xfId="1140"/>
    <cellStyle name="20% - Акцент3 98 2" xfId="1141"/>
    <cellStyle name="20% - Акцент3 99" xfId="1142"/>
    <cellStyle name="20% - Акцент3 99 2" xfId="1143"/>
    <cellStyle name="20% - Акцент4" xfId="3639" builtinId="42" customBuiltin="1"/>
    <cellStyle name="20% - Акцент4 10" xfId="1144"/>
    <cellStyle name="20% - Акцент4 100" xfId="1145"/>
    <cellStyle name="20% - Акцент4 100 2" xfId="1146"/>
    <cellStyle name="20% - Акцент4 101" xfId="1147"/>
    <cellStyle name="20% - Акцент4 101 2" xfId="1148"/>
    <cellStyle name="20% - Акцент4 102" xfId="1149"/>
    <cellStyle name="20% - Акцент4 102 2" xfId="1150"/>
    <cellStyle name="20% - Акцент4 103" xfId="1151"/>
    <cellStyle name="20% - Акцент4 103 2" xfId="1152"/>
    <cellStyle name="20% - Акцент4 104" xfId="1153"/>
    <cellStyle name="20% - Акцент4 104 2" xfId="1154"/>
    <cellStyle name="20% - Акцент4 105" xfId="1155"/>
    <cellStyle name="20% - Акцент4 105 2" xfId="1156"/>
    <cellStyle name="20% - Акцент4 106" xfId="1157"/>
    <cellStyle name="20% - Акцент4 106 2" xfId="1158"/>
    <cellStyle name="20% - Акцент4 107" xfId="1159"/>
    <cellStyle name="20% - Акцент4 107 2" xfId="1160"/>
    <cellStyle name="20% - Акцент4 108" xfId="1161"/>
    <cellStyle name="20% - Акцент4 108 2" xfId="1162"/>
    <cellStyle name="20% - Акцент4 109" xfId="1163"/>
    <cellStyle name="20% - Акцент4 109 2" xfId="1164"/>
    <cellStyle name="20% - Акцент4 11" xfId="1165"/>
    <cellStyle name="20% - Акцент4 110" xfId="1166"/>
    <cellStyle name="20% - Акцент4 110 2" xfId="1167"/>
    <cellStyle name="20% - Акцент4 111" xfId="1168"/>
    <cellStyle name="20% - Акцент4 111 2" xfId="1169"/>
    <cellStyle name="20% - Акцент4 112" xfId="1170"/>
    <cellStyle name="20% - Акцент4 112 2" xfId="1171"/>
    <cellStyle name="20% - Акцент4 113" xfId="1172"/>
    <cellStyle name="20% - Акцент4 113 2" xfId="1173"/>
    <cellStyle name="20% - Акцент4 114" xfId="1174"/>
    <cellStyle name="20% - Акцент4 114 2" xfId="1175"/>
    <cellStyle name="20% - Акцент4 115" xfId="1176"/>
    <cellStyle name="20% - Акцент4 115 2" xfId="1177"/>
    <cellStyle name="20% - Акцент4 116" xfId="1178"/>
    <cellStyle name="20% - Акцент4 116 2" xfId="1179"/>
    <cellStyle name="20% - Акцент4 117" xfId="1180"/>
    <cellStyle name="20% - Акцент4 117 2" xfId="1181"/>
    <cellStyle name="20% - Акцент4 118" xfId="1182"/>
    <cellStyle name="20% - Акцент4 118 2" xfId="1183"/>
    <cellStyle name="20% - Акцент4 119" xfId="1184"/>
    <cellStyle name="20% - Акцент4 119 2" xfId="1185"/>
    <cellStyle name="20% - Акцент4 12" xfId="1186"/>
    <cellStyle name="20% - Акцент4 120" xfId="1187"/>
    <cellStyle name="20% - Акцент4 120 2" xfId="1188"/>
    <cellStyle name="20% - Акцент4 121" xfId="1189"/>
    <cellStyle name="20% - Акцент4 121 2" xfId="1190"/>
    <cellStyle name="20% - Акцент4 122" xfId="1191"/>
    <cellStyle name="20% - Акцент4 122 2" xfId="1192"/>
    <cellStyle name="20% - Акцент4 123" xfId="1193"/>
    <cellStyle name="20% - Акцент4 123 2" xfId="1194"/>
    <cellStyle name="20% - Акцент4 124" xfId="1195"/>
    <cellStyle name="20% - Акцент4 124 2" xfId="1196"/>
    <cellStyle name="20% - Акцент4 125" xfId="3657"/>
    <cellStyle name="20% - Акцент4 126" xfId="3670"/>
    <cellStyle name="20% - Акцент4 127" xfId="3695"/>
    <cellStyle name="20% - Акцент4 13" xfId="1197"/>
    <cellStyle name="20% - Акцент4 14" xfId="1198"/>
    <cellStyle name="20% - Акцент4 15" xfId="1199"/>
    <cellStyle name="20% - Акцент4 16" xfId="1200"/>
    <cellStyle name="20% - Акцент4 17" xfId="1201"/>
    <cellStyle name="20% - Акцент4 18" xfId="1202"/>
    <cellStyle name="20% - Акцент4 19" xfId="1203"/>
    <cellStyle name="20% - Акцент4 19 2" xfId="1204"/>
    <cellStyle name="20% - Акцент4 19 3" xfId="1205"/>
    <cellStyle name="20% - Акцент4 19 4" xfId="1206"/>
    <cellStyle name="20% - Акцент4 2" xfId="1207"/>
    <cellStyle name="20% - Акцент4 20" xfId="1208"/>
    <cellStyle name="20% - Акцент4 20 2" xfId="1209"/>
    <cellStyle name="20% - Акцент4 20 3" xfId="1210"/>
    <cellStyle name="20% - Акцент4 20 4" xfId="1211"/>
    <cellStyle name="20% - Акцент4 21" xfId="1212"/>
    <cellStyle name="20% - Акцент4 21 2" xfId="1213"/>
    <cellStyle name="20% - Акцент4 21 3" xfId="1214"/>
    <cellStyle name="20% - Акцент4 21 4" xfId="1215"/>
    <cellStyle name="20% - Акцент4 22" xfId="1216"/>
    <cellStyle name="20% - Акцент4 22 2" xfId="1217"/>
    <cellStyle name="20% - Акцент4 22 3" xfId="1218"/>
    <cellStyle name="20% - Акцент4 22 4" xfId="1219"/>
    <cellStyle name="20% - Акцент4 23" xfId="1220"/>
    <cellStyle name="20% - Акцент4 23 2" xfId="1221"/>
    <cellStyle name="20% - Акцент4 23 3" xfId="1222"/>
    <cellStyle name="20% - Акцент4 23 4" xfId="1223"/>
    <cellStyle name="20% - Акцент4 24" xfId="1224"/>
    <cellStyle name="20% - Акцент4 24 2" xfId="1225"/>
    <cellStyle name="20% - Акцент4 24 3" xfId="1226"/>
    <cellStyle name="20% - Акцент4 24 4" xfId="1227"/>
    <cellStyle name="20% - Акцент4 25" xfId="1228"/>
    <cellStyle name="20% - Акцент4 25 2" xfId="1229"/>
    <cellStyle name="20% - Акцент4 25 3" xfId="1230"/>
    <cellStyle name="20% - Акцент4 25 4" xfId="1231"/>
    <cellStyle name="20% - Акцент4 26" xfId="1232"/>
    <cellStyle name="20% - Акцент4 26 2" xfId="1233"/>
    <cellStyle name="20% - Акцент4 26 3" xfId="1234"/>
    <cellStyle name="20% - Акцент4 26 4" xfId="1235"/>
    <cellStyle name="20% - Акцент4 27" xfId="1236"/>
    <cellStyle name="20% - Акцент4 27 2" xfId="1237"/>
    <cellStyle name="20% - Акцент4 27 3" xfId="1238"/>
    <cellStyle name="20% - Акцент4 27 4" xfId="1239"/>
    <cellStyle name="20% - Акцент4 28" xfId="1240"/>
    <cellStyle name="20% - Акцент4 28 2" xfId="1241"/>
    <cellStyle name="20% - Акцент4 28 3" xfId="1242"/>
    <cellStyle name="20% - Акцент4 28 4" xfId="1243"/>
    <cellStyle name="20% - Акцент4 29" xfId="1244"/>
    <cellStyle name="20% - Акцент4 29 2" xfId="1245"/>
    <cellStyle name="20% - Акцент4 29 3" xfId="1246"/>
    <cellStyle name="20% - Акцент4 29 4" xfId="1247"/>
    <cellStyle name="20% - Акцент4 3" xfId="1248"/>
    <cellStyle name="20% - Акцент4 30" xfId="1249"/>
    <cellStyle name="20% - Акцент4 30 2" xfId="1250"/>
    <cellStyle name="20% - Акцент4 30 3" xfId="1251"/>
    <cellStyle name="20% - Акцент4 30 4" xfId="1252"/>
    <cellStyle name="20% - Акцент4 31" xfId="1253"/>
    <cellStyle name="20% - Акцент4 31 2" xfId="1254"/>
    <cellStyle name="20% - Акцент4 31 3" xfId="1255"/>
    <cellStyle name="20% - Акцент4 31 4" xfId="1256"/>
    <cellStyle name="20% - Акцент4 32" xfId="1257"/>
    <cellStyle name="20% - Акцент4 32 2" xfId="1258"/>
    <cellStyle name="20% - Акцент4 32 3" xfId="1259"/>
    <cellStyle name="20% - Акцент4 32 4" xfId="1260"/>
    <cellStyle name="20% - Акцент4 33" xfId="1261"/>
    <cellStyle name="20% - Акцент4 33 2" xfId="1262"/>
    <cellStyle name="20% - Акцент4 33 3" xfId="1263"/>
    <cellStyle name="20% - Акцент4 33 4" xfId="1264"/>
    <cellStyle name="20% - Акцент4 34" xfId="1265"/>
    <cellStyle name="20% - Акцент4 34 2" xfId="1266"/>
    <cellStyle name="20% - Акцент4 34 3" xfId="1267"/>
    <cellStyle name="20% - Акцент4 34 4" xfId="1268"/>
    <cellStyle name="20% - Акцент4 35" xfId="1269"/>
    <cellStyle name="20% - Акцент4 35 2" xfId="1270"/>
    <cellStyle name="20% - Акцент4 35 3" xfId="1271"/>
    <cellStyle name="20% - Акцент4 35 4" xfId="1272"/>
    <cellStyle name="20% - Акцент4 36" xfId="1273"/>
    <cellStyle name="20% - Акцент4 36 2" xfId="1274"/>
    <cellStyle name="20% - Акцент4 36 3" xfId="1275"/>
    <cellStyle name="20% - Акцент4 36 4" xfId="1276"/>
    <cellStyle name="20% - Акцент4 37" xfId="1277"/>
    <cellStyle name="20% - Акцент4 37 2" xfId="1278"/>
    <cellStyle name="20% - Акцент4 37 3" xfId="1279"/>
    <cellStyle name="20% - Акцент4 37 4" xfId="1280"/>
    <cellStyle name="20% - Акцент4 38" xfId="1281"/>
    <cellStyle name="20% - Акцент4 38 2" xfId="1282"/>
    <cellStyle name="20% - Акцент4 38 3" xfId="1283"/>
    <cellStyle name="20% - Акцент4 38 4" xfId="1284"/>
    <cellStyle name="20% - Акцент4 39" xfId="1285"/>
    <cellStyle name="20% - Акцент4 39 2" xfId="1286"/>
    <cellStyle name="20% - Акцент4 39 3" xfId="1287"/>
    <cellStyle name="20% - Акцент4 39 4" xfId="1288"/>
    <cellStyle name="20% - Акцент4 4" xfId="1289"/>
    <cellStyle name="20% - Акцент4 40" xfId="1290"/>
    <cellStyle name="20% - Акцент4 40 2" xfId="1291"/>
    <cellStyle name="20% - Акцент4 40 3" xfId="1292"/>
    <cellStyle name="20% - Акцент4 40 4" xfId="1293"/>
    <cellStyle name="20% - Акцент4 41" xfId="1294"/>
    <cellStyle name="20% - Акцент4 41 2" xfId="1295"/>
    <cellStyle name="20% - Акцент4 41 3" xfId="1296"/>
    <cellStyle name="20% - Акцент4 41 4" xfId="1297"/>
    <cellStyle name="20% - Акцент4 42" xfId="1298"/>
    <cellStyle name="20% - Акцент4 42 2" xfId="1299"/>
    <cellStyle name="20% - Акцент4 42 3" xfId="1300"/>
    <cellStyle name="20% - Акцент4 42 4" xfId="1301"/>
    <cellStyle name="20% - Акцент4 43" xfId="1302"/>
    <cellStyle name="20% - Акцент4 43 2" xfId="1303"/>
    <cellStyle name="20% - Акцент4 43 3" xfId="1304"/>
    <cellStyle name="20% - Акцент4 43 4" xfId="1305"/>
    <cellStyle name="20% - Акцент4 44" xfId="1306"/>
    <cellStyle name="20% - Акцент4 44 2" xfId="1307"/>
    <cellStyle name="20% - Акцент4 44 3" xfId="1308"/>
    <cellStyle name="20% - Акцент4 44 4" xfId="1309"/>
    <cellStyle name="20% - Акцент4 45" xfId="1310"/>
    <cellStyle name="20% - Акцент4 45 2" xfId="1311"/>
    <cellStyle name="20% - Акцент4 45 3" xfId="1312"/>
    <cellStyle name="20% - Акцент4 45 4" xfId="1313"/>
    <cellStyle name="20% - Акцент4 46" xfId="1314"/>
    <cellStyle name="20% - Акцент4 46 2" xfId="1315"/>
    <cellStyle name="20% - Акцент4 46 3" xfId="1316"/>
    <cellStyle name="20% - Акцент4 46 4" xfId="1317"/>
    <cellStyle name="20% - Акцент4 47" xfId="1318"/>
    <cellStyle name="20% - Акцент4 47 2" xfId="1319"/>
    <cellStyle name="20% - Акцент4 47 3" xfId="1320"/>
    <cellStyle name="20% - Акцент4 47 4" xfId="1321"/>
    <cellStyle name="20% - Акцент4 48" xfId="1322"/>
    <cellStyle name="20% - Акцент4 48 2" xfId="1323"/>
    <cellStyle name="20% - Акцент4 48 3" xfId="1324"/>
    <cellStyle name="20% - Акцент4 48 4" xfId="1325"/>
    <cellStyle name="20% - Акцент4 49" xfId="1326"/>
    <cellStyle name="20% - Акцент4 49 2" xfId="1327"/>
    <cellStyle name="20% - Акцент4 49 3" xfId="1328"/>
    <cellStyle name="20% - Акцент4 49 4" xfId="1329"/>
    <cellStyle name="20% - Акцент4 5" xfId="1330"/>
    <cellStyle name="20% - Акцент4 50" xfId="1331"/>
    <cellStyle name="20% - Акцент4 50 2" xfId="1332"/>
    <cellStyle name="20% - Акцент4 50 3" xfId="1333"/>
    <cellStyle name="20% - Акцент4 50 4" xfId="1334"/>
    <cellStyle name="20% - Акцент4 51" xfId="1335"/>
    <cellStyle name="20% - Акцент4 51 2" xfId="1336"/>
    <cellStyle name="20% - Акцент4 51 3" xfId="1337"/>
    <cellStyle name="20% - Акцент4 51 4" xfId="1338"/>
    <cellStyle name="20% - Акцент4 52" xfId="1339"/>
    <cellStyle name="20% - Акцент4 52 2" xfId="1340"/>
    <cellStyle name="20% - Акцент4 52 3" xfId="1341"/>
    <cellStyle name="20% - Акцент4 52 4" xfId="1342"/>
    <cellStyle name="20% - Акцент4 53" xfId="1343"/>
    <cellStyle name="20% - Акцент4 53 2" xfId="1344"/>
    <cellStyle name="20% - Акцент4 53 3" xfId="1345"/>
    <cellStyle name="20% - Акцент4 53 4" xfId="1346"/>
    <cellStyle name="20% - Акцент4 54" xfId="1347"/>
    <cellStyle name="20% - Акцент4 54 2" xfId="1348"/>
    <cellStyle name="20% - Акцент4 54 3" xfId="1349"/>
    <cellStyle name="20% - Акцент4 54 4" xfId="1350"/>
    <cellStyle name="20% - Акцент4 55" xfId="1351"/>
    <cellStyle name="20% - Акцент4 55 2" xfId="1352"/>
    <cellStyle name="20% - Акцент4 55 3" xfId="1353"/>
    <cellStyle name="20% - Акцент4 55 4" xfId="1354"/>
    <cellStyle name="20% - Акцент4 56" xfId="1355"/>
    <cellStyle name="20% - Акцент4 56 2" xfId="1356"/>
    <cellStyle name="20% - Акцент4 56 3" xfId="1357"/>
    <cellStyle name="20% - Акцент4 56 4" xfId="1358"/>
    <cellStyle name="20% - Акцент4 57" xfId="1359"/>
    <cellStyle name="20% - Акцент4 57 2" xfId="1360"/>
    <cellStyle name="20% - Акцент4 57 3" xfId="1361"/>
    <cellStyle name="20% - Акцент4 57 4" xfId="1362"/>
    <cellStyle name="20% - Акцент4 58" xfId="1363"/>
    <cellStyle name="20% - Акцент4 58 2" xfId="1364"/>
    <cellStyle name="20% - Акцент4 58 3" xfId="1365"/>
    <cellStyle name="20% - Акцент4 58 4" xfId="1366"/>
    <cellStyle name="20% - Акцент4 59" xfId="1367"/>
    <cellStyle name="20% - Акцент4 59 2" xfId="1368"/>
    <cellStyle name="20% - Акцент4 59 3" xfId="1369"/>
    <cellStyle name="20% - Акцент4 59 4" xfId="1370"/>
    <cellStyle name="20% - Акцент4 6" xfId="1371"/>
    <cellStyle name="20% - Акцент4 60" xfId="1372"/>
    <cellStyle name="20% - Акцент4 60 2" xfId="1373"/>
    <cellStyle name="20% - Акцент4 60 3" xfId="1374"/>
    <cellStyle name="20% - Акцент4 60 4" xfId="1375"/>
    <cellStyle name="20% - Акцент4 61" xfId="1376"/>
    <cellStyle name="20% - Акцент4 61 2" xfId="1377"/>
    <cellStyle name="20% - Акцент4 61 3" xfId="1378"/>
    <cellStyle name="20% - Акцент4 61 4" xfId="1379"/>
    <cellStyle name="20% - Акцент4 62" xfId="1380"/>
    <cellStyle name="20% - Акцент4 62 2" xfId="1381"/>
    <cellStyle name="20% - Акцент4 62 3" xfId="1382"/>
    <cellStyle name="20% - Акцент4 62 4" xfId="1383"/>
    <cellStyle name="20% - Акцент4 63" xfId="1384"/>
    <cellStyle name="20% - Акцент4 63 2" xfId="1385"/>
    <cellStyle name="20% - Акцент4 63 3" xfId="1386"/>
    <cellStyle name="20% - Акцент4 63 4" xfId="1387"/>
    <cellStyle name="20% - Акцент4 64" xfId="1388"/>
    <cellStyle name="20% - Акцент4 64 2" xfId="1389"/>
    <cellStyle name="20% - Акцент4 64 3" xfId="1390"/>
    <cellStyle name="20% - Акцент4 64 4" xfId="1391"/>
    <cellStyle name="20% - Акцент4 65" xfId="1392"/>
    <cellStyle name="20% - Акцент4 65 2" xfId="1393"/>
    <cellStyle name="20% - Акцент4 65 3" xfId="1394"/>
    <cellStyle name="20% - Акцент4 65 4" xfId="1395"/>
    <cellStyle name="20% - Акцент4 66" xfId="1396"/>
    <cellStyle name="20% - Акцент4 66 2" xfId="1397"/>
    <cellStyle name="20% - Акцент4 66 3" xfId="1398"/>
    <cellStyle name="20% - Акцент4 66 4" xfId="1399"/>
    <cellStyle name="20% - Акцент4 67" xfId="1400"/>
    <cellStyle name="20% - Акцент4 67 2" xfId="1401"/>
    <cellStyle name="20% - Акцент4 67 3" xfId="1402"/>
    <cellStyle name="20% - Акцент4 67 4" xfId="1403"/>
    <cellStyle name="20% - Акцент4 68" xfId="1404"/>
    <cellStyle name="20% - Акцент4 68 2" xfId="1405"/>
    <cellStyle name="20% - Акцент4 68 3" xfId="1406"/>
    <cellStyle name="20% - Акцент4 68 4" xfId="1407"/>
    <cellStyle name="20% - Акцент4 69" xfId="1408"/>
    <cellStyle name="20% - Акцент4 69 2" xfId="1409"/>
    <cellStyle name="20% - Акцент4 69 3" xfId="1410"/>
    <cellStyle name="20% - Акцент4 69 4" xfId="1411"/>
    <cellStyle name="20% - Акцент4 7" xfId="1412"/>
    <cellStyle name="20% - Акцент4 70" xfId="1413"/>
    <cellStyle name="20% - Акцент4 70 2" xfId="1414"/>
    <cellStyle name="20% - Акцент4 70 3" xfId="1415"/>
    <cellStyle name="20% - Акцент4 70 4" xfId="1416"/>
    <cellStyle name="20% - Акцент4 71" xfId="1417"/>
    <cellStyle name="20% - Акцент4 71 2" xfId="1418"/>
    <cellStyle name="20% - Акцент4 71 3" xfId="1419"/>
    <cellStyle name="20% - Акцент4 71 4" xfId="1420"/>
    <cellStyle name="20% - Акцент4 72" xfId="1421"/>
    <cellStyle name="20% - Акцент4 72 2" xfId="1422"/>
    <cellStyle name="20% - Акцент4 72 3" xfId="1423"/>
    <cellStyle name="20% - Акцент4 72 4" xfId="1424"/>
    <cellStyle name="20% - Акцент4 73" xfId="1425"/>
    <cellStyle name="20% - Акцент4 73 2" xfId="1426"/>
    <cellStyle name="20% - Акцент4 73 3" xfId="1427"/>
    <cellStyle name="20% - Акцент4 73 4" xfId="1428"/>
    <cellStyle name="20% - Акцент4 74" xfId="1429"/>
    <cellStyle name="20% - Акцент4 74 2" xfId="1430"/>
    <cellStyle name="20% - Акцент4 74 3" xfId="1431"/>
    <cellStyle name="20% - Акцент4 74 4" xfId="1432"/>
    <cellStyle name="20% - Акцент4 75" xfId="1433"/>
    <cellStyle name="20% - Акцент4 75 2" xfId="1434"/>
    <cellStyle name="20% - Акцент4 75 3" xfId="1435"/>
    <cellStyle name="20% - Акцент4 75 4" xfId="1436"/>
    <cellStyle name="20% - Акцент4 76" xfId="1437"/>
    <cellStyle name="20% - Акцент4 76 2" xfId="1438"/>
    <cellStyle name="20% - Акцент4 76 3" xfId="1439"/>
    <cellStyle name="20% - Акцент4 76 4" xfId="1440"/>
    <cellStyle name="20% - Акцент4 77" xfId="1441"/>
    <cellStyle name="20% - Акцент4 77 2" xfId="1442"/>
    <cellStyle name="20% - Акцент4 77 3" xfId="1443"/>
    <cellStyle name="20% - Акцент4 77 4" xfId="1444"/>
    <cellStyle name="20% - Акцент4 78" xfId="1445"/>
    <cellStyle name="20% - Акцент4 78 2" xfId="1446"/>
    <cellStyle name="20% - Акцент4 78 3" xfId="1447"/>
    <cellStyle name="20% - Акцент4 78 4" xfId="1448"/>
    <cellStyle name="20% - Акцент4 79" xfId="1449"/>
    <cellStyle name="20% - Акцент4 79 2" xfId="1450"/>
    <cellStyle name="20% - Акцент4 79 3" xfId="1451"/>
    <cellStyle name="20% - Акцент4 79 4" xfId="1452"/>
    <cellStyle name="20% - Акцент4 8" xfId="1453"/>
    <cellStyle name="20% - Акцент4 80" xfId="1454"/>
    <cellStyle name="20% - Акцент4 80 2" xfId="1455"/>
    <cellStyle name="20% - Акцент4 80 3" xfId="1456"/>
    <cellStyle name="20% - Акцент4 80 4" xfId="1457"/>
    <cellStyle name="20% - Акцент4 81" xfId="1458"/>
    <cellStyle name="20% - Акцент4 81 2" xfId="1459"/>
    <cellStyle name="20% - Акцент4 81 3" xfId="1460"/>
    <cellStyle name="20% - Акцент4 81 4" xfId="1461"/>
    <cellStyle name="20% - Акцент4 82" xfId="1462"/>
    <cellStyle name="20% - Акцент4 82 2" xfId="1463"/>
    <cellStyle name="20% - Акцент4 82 3" xfId="1464"/>
    <cellStyle name="20% - Акцент4 82 4" xfId="1465"/>
    <cellStyle name="20% - Акцент4 83" xfId="1466"/>
    <cellStyle name="20% - Акцент4 83 2" xfId="1467"/>
    <cellStyle name="20% - Акцент4 83 3" xfId="1468"/>
    <cellStyle name="20% - Акцент4 83 4" xfId="1469"/>
    <cellStyle name="20% - Акцент4 84" xfId="1470"/>
    <cellStyle name="20% - Акцент4 84 2" xfId="1471"/>
    <cellStyle name="20% - Акцент4 84 3" xfId="1472"/>
    <cellStyle name="20% - Акцент4 84 4" xfId="1473"/>
    <cellStyle name="20% - Акцент4 85" xfId="1474"/>
    <cellStyle name="20% - Акцент4 85 2" xfId="1475"/>
    <cellStyle name="20% - Акцент4 85 3" xfId="1476"/>
    <cellStyle name="20% - Акцент4 85 4" xfId="1477"/>
    <cellStyle name="20% - Акцент4 86" xfId="1478"/>
    <cellStyle name="20% - Акцент4 86 2" xfId="1479"/>
    <cellStyle name="20% - Акцент4 86 3" xfId="1480"/>
    <cellStyle name="20% - Акцент4 86 4" xfId="1481"/>
    <cellStyle name="20% - Акцент4 87" xfId="1482"/>
    <cellStyle name="20% - Акцент4 87 2" xfId="1483"/>
    <cellStyle name="20% - Акцент4 87 3" xfId="1484"/>
    <cellStyle name="20% - Акцент4 87 4" xfId="1485"/>
    <cellStyle name="20% - Акцент4 88" xfId="1486"/>
    <cellStyle name="20% - Акцент4 88 2" xfId="1487"/>
    <cellStyle name="20% - Акцент4 88 3" xfId="1488"/>
    <cellStyle name="20% - Акцент4 88 4" xfId="1489"/>
    <cellStyle name="20% - Акцент4 89" xfId="1490"/>
    <cellStyle name="20% - Акцент4 89 2" xfId="1491"/>
    <cellStyle name="20% - Акцент4 89 3" xfId="1492"/>
    <cellStyle name="20% - Акцент4 89 4" xfId="1493"/>
    <cellStyle name="20% - Акцент4 9" xfId="1494"/>
    <cellStyle name="20% - Акцент4 90" xfId="1495"/>
    <cellStyle name="20% - Акцент4 90 2" xfId="1496"/>
    <cellStyle name="20% - Акцент4 90 3" xfId="1497"/>
    <cellStyle name="20% - Акцент4 90 4" xfId="1498"/>
    <cellStyle name="20% - Акцент4 91" xfId="1499"/>
    <cellStyle name="20% - Акцент4 91 2" xfId="1500"/>
    <cellStyle name="20% - Акцент4 91 3" xfId="1501"/>
    <cellStyle name="20% - Акцент4 91 4" xfId="1502"/>
    <cellStyle name="20% - Акцент4 92" xfId="1503"/>
    <cellStyle name="20% - Акцент4 92 2" xfId="1504"/>
    <cellStyle name="20% - Акцент4 92 3" xfId="1505"/>
    <cellStyle name="20% - Акцент4 92 4" xfId="1506"/>
    <cellStyle name="20% - Акцент4 93" xfId="1507"/>
    <cellStyle name="20% - Акцент4 93 2" xfId="1508"/>
    <cellStyle name="20% - Акцент4 93 3" xfId="1509"/>
    <cellStyle name="20% - Акцент4 93 4" xfId="1510"/>
    <cellStyle name="20% - Акцент4 94" xfId="1511"/>
    <cellStyle name="20% - Акцент4 94 2" xfId="1512"/>
    <cellStyle name="20% - Акцент4 94 3" xfId="1513"/>
    <cellStyle name="20% - Акцент4 94 4" xfId="1514"/>
    <cellStyle name="20% - Акцент4 95" xfId="1515"/>
    <cellStyle name="20% - Акцент4 95 2" xfId="1516"/>
    <cellStyle name="20% - Акцент4 96" xfId="1517"/>
    <cellStyle name="20% - Акцент4 96 2" xfId="1518"/>
    <cellStyle name="20% - Акцент4 97" xfId="1519"/>
    <cellStyle name="20% - Акцент4 97 2" xfId="1520"/>
    <cellStyle name="20% - Акцент4 98" xfId="1521"/>
    <cellStyle name="20% - Акцент4 98 2" xfId="1522"/>
    <cellStyle name="20% - Акцент4 99" xfId="1523"/>
    <cellStyle name="20% - Акцент4 99 2" xfId="1524"/>
    <cellStyle name="20% - Акцент5" xfId="1525" builtinId="46" customBuiltin="1"/>
    <cellStyle name="20% - Акцент5 10" xfId="3697"/>
    <cellStyle name="20% - Акцент5 2" xfId="1526"/>
    <cellStyle name="20% - Акцент5 2 2" xfId="1527"/>
    <cellStyle name="20% - Акцент5 3" xfId="1528"/>
    <cellStyle name="20% - Акцент5 4" xfId="1529"/>
    <cellStyle name="20% - Акцент5 5" xfId="1530"/>
    <cellStyle name="20% - Акцент5 6" xfId="1531"/>
    <cellStyle name="20% - Акцент5 7" xfId="3646"/>
    <cellStyle name="20% - Акцент5 8" xfId="3659"/>
    <cellStyle name="20% - Акцент5 9" xfId="3672"/>
    <cellStyle name="20% - Акцент6" xfId="1532" builtinId="50" customBuiltin="1"/>
    <cellStyle name="20% - Акцент6 10" xfId="3699"/>
    <cellStyle name="20% - Акцент6 2" xfId="1533"/>
    <cellStyle name="20% - Акцент6 2 2" xfId="1534"/>
    <cellStyle name="20% - Акцент6 3" xfId="1535"/>
    <cellStyle name="20% - Акцент6 4" xfId="1536"/>
    <cellStyle name="20% - Акцент6 5" xfId="1537"/>
    <cellStyle name="20% - Акцент6 6" xfId="1538"/>
    <cellStyle name="20% - Акцент6 7" xfId="3648"/>
    <cellStyle name="20% - Акцент6 8" xfId="3661"/>
    <cellStyle name="20% - Акцент6 9" xfId="3674"/>
    <cellStyle name="40% - Акцент1" xfId="1539" builtinId="31" customBuiltin="1"/>
    <cellStyle name="40% - Акцент1 10" xfId="3690"/>
    <cellStyle name="40% - Акцент1 2" xfId="1540"/>
    <cellStyle name="40% - Акцент1 2 2" xfId="1541"/>
    <cellStyle name="40% - Акцент1 3" xfId="1542"/>
    <cellStyle name="40% - Акцент1 4" xfId="1543"/>
    <cellStyle name="40% - Акцент1 5" xfId="1544"/>
    <cellStyle name="40% - Акцент1 6" xfId="1545"/>
    <cellStyle name="40% - Акцент1 7" xfId="3643"/>
    <cellStyle name="40% - Акцент1 8" xfId="3652"/>
    <cellStyle name="40% - Акцент1 9" xfId="3665"/>
    <cellStyle name="40% - Акцент2" xfId="1546" builtinId="35" customBuiltin="1"/>
    <cellStyle name="40% - Акцент2 10" xfId="3692"/>
    <cellStyle name="40% - Акцент2 2" xfId="1547"/>
    <cellStyle name="40% - Акцент2 2 2" xfId="1548"/>
    <cellStyle name="40% - Акцент2 3" xfId="1549"/>
    <cellStyle name="40% - Акцент2 4" xfId="1550"/>
    <cellStyle name="40% - Акцент2 5" xfId="1551"/>
    <cellStyle name="40% - Акцент2 6" xfId="1552"/>
    <cellStyle name="40% - Акцент2 7" xfId="3644"/>
    <cellStyle name="40% - Акцент2 8" xfId="3654"/>
    <cellStyle name="40% - Акцент2 9" xfId="3667"/>
    <cellStyle name="40% - Акцент3" xfId="3637" builtinId="39" customBuiltin="1"/>
    <cellStyle name="40% - Акцент3 10" xfId="1553"/>
    <cellStyle name="40% - Акцент3 100" xfId="1554"/>
    <cellStyle name="40% - Акцент3 100 2" xfId="1555"/>
    <cellStyle name="40% - Акцент3 101" xfId="1556"/>
    <cellStyle name="40% - Акцент3 101 2" xfId="1557"/>
    <cellStyle name="40% - Акцент3 102" xfId="1558"/>
    <cellStyle name="40% - Акцент3 102 2" xfId="1559"/>
    <cellStyle name="40% - Акцент3 103" xfId="1560"/>
    <cellStyle name="40% - Акцент3 103 2" xfId="1561"/>
    <cellStyle name="40% - Акцент3 104" xfId="1562"/>
    <cellStyle name="40% - Акцент3 104 2" xfId="1563"/>
    <cellStyle name="40% - Акцент3 105" xfId="1564"/>
    <cellStyle name="40% - Акцент3 105 2" xfId="1565"/>
    <cellStyle name="40% - Акцент3 106" xfId="1566"/>
    <cellStyle name="40% - Акцент3 106 2" xfId="1567"/>
    <cellStyle name="40% - Акцент3 107" xfId="1568"/>
    <cellStyle name="40% - Акцент3 107 2" xfId="1569"/>
    <cellStyle name="40% - Акцент3 108" xfId="1570"/>
    <cellStyle name="40% - Акцент3 108 2" xfId="1571"/>
    <cellStyle name="40% - Акцент3 109" xfId="1572"/>
    <cellStyle name="40% - Акцент3 109 2" xfId="1573"/>
    <cellStyle name="40% - Акцент3 11" xfId="1574"/>
    <cellStyle name="40% - Акцент3 110" xfId="1575"/>
    <cellStyle name="40% - Акцент3 110 2" xfId="1576"/>
    <cellStyle name="40% - Акцент3 111" xfId="1577"/>
    <cellStyle name="40% - Акцент3 111 2" xfId="1578"/>
    <cellStyle name="40% - Акцент3 112" xfId="1579"/>
    <cellStyle name="40% - Акцент3 112 2" xfId="1580"/>
    <cellStyle name="40% - Акцент3 113" xfId="1581"/>
    <cellStyle name="40% - Акцент3 113 2" xfId="1582"/>
    <cellStyle name="40% - Акцент3 114" xfId="1583"/>
    <cellStyle name="40% - Акцент3 114 2" xfId="1584"/>
    <cellStyle name="40% - Акцент3 115" xfId="1585"/>
    <cellStyle name="40% - Акцент3 115 2" xfId="1586"/>
    <cellStyle name="40% - Акцент3 116" xfId="1587"/>
    <cellStyle name="40% - Акцент3 116 2" xfId="1588"/>
    <cellStyle name="40% - Акцент3 117" xfId="1589"/>
    <cellStyle name="40% - Акцент3 117 2" xfId="1590"/>
    <cellStyle name="40% - Акцент3 118" xfId="1591"/>
    <cellStyle name="40% - Акцент3 118 2" xfId="1592"/>
    <cellStyle name="40% - Акцент3 119" xfId="1593"/>
    <cellStyle name="40% - Акцент3 119 2" xfId="1594"/>
    <cellStyle name="40% - Акцент3 12" xfId="1595"/>
    <cellStyle name="40% - Акцент3 120" xfId="1596"/>
    <cellStyle name="40% - Акцент3 120 2" xfId="1597"/>
    <cellStyle name="40% - Акцент3 121" xfId="1598"/>
    <cellStyle name="40% - Акцент3 121 2" xfId="1599"/>
    <cellStyle name="40% - Акцент3 122" xfId="1600"/>
    <cellStyle name="40% - Акцент3 122 2" xfId="1601"/>
    <cellStyle name="40% - Акцент3 123" xfId="1602"/>
    <cellStyle name="40% - Акцент3 123 2" xfId="1603"/>
    <cellStyle name="40% - Акцент3 124" xfId="1604"/>
    <cellStyle name="40% - Акцент3 124 2" xfId="1605"/>
    <cellStyle name="40% - Акцент3 125" xfId="3656"/>
    <cellStyle name="40% - Акцент3 126" xfId="3669"/>
    <cellStyle name="40% - Акцент3 127" xfId="3694"/>
    <cellStyle name="40% - Акцент3 13" xfId="1606"/>
    <cellStyle name="40% - Акцент3 14" xfId="1607"/>
    <cellStyle name="40% - Акцент3 15" xfId="1608"/>
    <cellStyle name="40% - Акцент3 16" xfId="1609"/>
    <cellStyle name="40% - Акцент3 17" xfId="1610"/>
    <cellStyle name="40% - Акцент3 18" xfId="1611"/>
    <cellStyle name="40% - Акцент3 19" xfId="1612"/>
    <cellStyle name="40% - Акцент3 19 2" xfId="1613"/>
    <cellStyle name="40% - Акцент3 19 3" xfId="1614"/>
    <cellStyle name="40% - Акцент3 19 4" xfId="1615"/>
    <cellStyle name="40% - Акцент3 2" xfId="1616"/>
    <cellStyle name="40% - Акцент3 20" xfId="1617"/>
    <cellStyle name="40% - Акцент3 20 2" xfId="1618"/>
    <cellStyle name="40% - Акцент3 20 3" xfId="1619"/>
    <cellStyle name="40% - Акцент3 20 4" xfId="1620"/>
    <cellStyle name="40% - Акцент3 21" xfId="1621"/>
    <cellStyle name="40% - Акцент3 21 2" xfId="1622"/>
    <cellStyle name="40% - Акцент3 21 3" xfId="1623"/>
    <cellStyle name="40% - Акцент3 21 4" xfId="1624"/>
    <cellStyle name="40% - Акцент3 22" xfId="1625"/>
    <cellStyle name="40% - Акцент3 22 2" xfId="1626"/>
    <cellStyle name="40% - Акцент3 22 3" xfId="1627"/>
    <cellStyle name="40% - Акцент3 22 4" xfId="1628"/>
    <cellStyle name="40% - Акцент3 23" xfId="1629"/>
    <cellStyle name="40% - Акцент3 23 2" xfId="1630"/>
    <cellStyle name="40% - Акцент3 23 3" xfId="1631"/>
    <cellStyle name="40% - Акцент3 23 4" xfId="1632"/>
    <cellStyle name="40% - Акцент3 24" xfId="1633"/>
    <cellStyle name="40% - Акцент3 24 2" xfId="1634"/>
    <cellStyle name="40% - Акцент3 24 3" xfId="1635"/>
    <cellStyle name="40% - Акцент3 24 4" xfId="1636"/>
    <cellStyle name="40% - Акцент3 25" xfId="1637"/>
    <cellStyle name="40% - Акцент3 25 2" xfId="1638"/>
    <cellStyle name="40% - Акцент3 25 3" xfId="1639"/>
    <cellStyle name="40% - Акцент3 25 4" xfId="1640"/>
    <cellStyle name="40% - Акцент3 26" xfId="1641"/>
    <cellStyle name="40% - Акцент3 26 2" xfId="1642"/>
    <cellStyle name="40% - Акцент3 26 3" xfId="1643"/>
    <cellStyle name="40% - Акцент3 26 4" xfId="1644"/>
    <cellStyle name="40% - Акцент3 27" xfId="1645"/>
    <cellStyle name="40% - Акцент3 27 2" xfId="1646"/>
    <cellStyle name="40% - Акцент3 27 3" xfId="1647"/>
    <cellStyle name="40% - Акцент3 27 4" xfId="1648"/>
    <cellStyle name="40% - Акцент3 28" xfId="1649"/>
    <cellStyle name="40% - Акцент3 28 2" xfId="1650"/>
    <cellStyle name="40% - Акцент3 28 3" xfId="1651"/>
    <cellStyle name="40% - Акцент3 28 4" xfId="1652"/>
    <cellStyle name="40% - Акцент3 29" xfId="1653"/>
    <cellStyle name="40% - Акцент3 29 2" xfId="1654"/>
    <cellStyle name="40% - Акцент3 29 3" xfId="1655"/>
    <cellStyle name="40% - Акцент3 29 4" xfId="1656"/>
    <cellStyle name="40% - Акцент3 3" xfId="1657"/>
    <cellStyle name="40% - Акцент3 30" xfId="1658"/>
    <cellStyle name="40% - Акцент3 30 2" xfId="1659"/>
    <cellStyle name="40% - Акцент3 30 3" xfId="1660"/>
    <cellStyle name="40% - Акцент3 30 4" xfId="1661"/>
    <cellStyle name="40% - Акцент3 31" xfId="1662"/>
    <cellStyle name="40% - Акцент3 31 2" xfId="1663"/>
    <cellStyle name="40% - Акцент3 31 3" xfId="1664"/>
    <cellStyle name="40% - Акцент3 31 4" xfId="1665"/>
    <cellStyle name="40% - Акцент3 32" xfId="1666"/>
    <cellStyle name="40% - Акцент3 32 2" xfId="1667"/>
    <cellStyle name="40% - Акцент3 32 3" xfId="1668"/>
    <cellStyle name="40% - Акцент3 32 4" xfId="1669"/>
    <cellStyle name="40% - Акцент3 33" xfId="1670"/>
    <cellStyle name="40% - Акцент3 33 2" xfId="1671"/>
    <cellStyle name="40% - Акцент3 33 3" xfId="1672"/>
    <cellStyle name="40% - Акцент3 33 4" xfId="1673"/>
    <cellStyle name="40% - Акцент3 34" xfId="1674"/>
    <cellStyle name="40% - Акцент3 34 2" xfId="1675"/>
    <cellStyle name="40% - Акцент3 34 3" xfId="1676"/>
    <cellStyle name="40% - Акцент3 34 4" xfId="1677"/>
    <cellStyle name="40% - Акцент3 35" xfId="1678"/>
    <cellStyle name="40% - Акцент3 35 2" xfId="1679"/>
    <cellStyle name="40% - Акцент3 35 3" xfId="1680"/>
    <cellStyle name="40% - Акцент3 35 4" xfId="1681"/>
    <cellStyle name="40% - Акцент3 36" xfId="1682"/>
    <cellStyle name="40% - Акцент3 36 2" xfId="1683"/>
    <cellStyle name="40% - Акцент3 36 3" xfId="1684"/>
    <cellStyle name="40% - Акцент3 36 4" xfId="1685"/>
    <cellStyle name="40% - Акцент3 37" xfId="1686"/>
    <cellStyle name="40% - Акцент3 37 2" xfId="1687"/>
    <cellStyle name="40% - Акцент3 37 3" xfId="1688"/>
    <cellStyle name="40% - Акцент3 37 4" xfId="1689"/>
    <cellStyle name="40% - Акцент3 38" xfId="1690"/>
    <cellStyle name="40% - Акцент3 38 2" xfId="1691"/>
    <cellStyle name="40% - Акцент3 38 3" xfId="1692"/>
    <cellStyle name="40% - Акцент3 38 4" xfId="1693"/>
    <cellStyle name="40% - Акцент3 39" xfId="1694"/>
    <cellStyle name="40% - Акцент3 39 2" xfId="1695"/>
    <cellStyle name="40% - Акцент3 39 3" xfId="1696"/>
    <cellStyle name="40% - Акцент3 39 4" xfId="1697"/>
    <cellStyle name="40% - Акцент3 4" xfId="1698"/>
    <cellStyle name="40% - Акцент3 40" xfId="1699"/>
    <cellStyle name="40% - Акцент3 40 2" xfId="1700"/>
    <cellStyle name="40% - Акцент3 40 3" xfId="1701"/>
    <cellStyle name="40% - Акцент3 40 4" xfId="1702"/>
    <cellStyle name="40% - Акцент3 41" xfId="1703"/>
    <cellStyle name="40% - Акцент3 41 2" xfId="1704"/>
    <cellStyle name="40% - Акцент3 41 3" xfId="1705"/>
    <cellStyle name="40% - Акцент3 41 4" xfId="1706"/>
    <cellStyle name="40% - Акцент3 42" xfId="1707"/>
    <cellStyle name="40% - Акцент3 42 2" xfId="1708"/>
    <cellStyle name="40% - Акцент3 42 3" xfId="1709"/>
    <cellStyle name="40% - Акцент3 42 4" xfId="1710"/>
    <cellStyle name="40% - Акцент3 43" xfId="1711"/>
    <cellStyle name="40% - Акцент3 43 2" xfId="1712"/>
    <cellStyle name="40% - Акцент3 43 3" xfId="1713"/>
    <cellStyle name="40% - Акцент3 43 4" xfId="1714"/>
    <cellStyle name="40% - Акцент3 44" xfId="1715"/>
    <cellStyle name="40% - Акцент3 44 2" xfId="1716"/>
    <cellStyle name="40% - Акцент3 44 3" xfId="1717"/>
    <cellStyle name="40% - Акцент3 44 4" xfId="1718"/>
    <cellStyle name="40% - Акцент3 45" xfId="1719"/>
    <cellStyle name="40% - Акцент3 45 2" xfId="1720"/>
    <cellStyle name="40% - Акцент3 45 3" xfId="1721"/>
    <cellStyle name="40% - Акцент3 45 4" xfId="1722"/>
    <cellStyle name="40% - Акцент3 46" xfId="1723"/>
    <cellStyle name="40% - Акцент3 46 2" xfId="1724"/>
    <cellStyle name="40% - Акцент3 46 3" xfId="1725"/>
    <cellStyle name="40% - Акцент3 46 4" xfId="1726"/>
    <cellStyle name="40% - Акцент3 47" xfId="1727"/>
    <cellStyle name="40% - Акцент3 47 2" xfId="1728"/>
    <cellStyle name="40% - Акцент3 47 3" xfId="1729"/>
    <cellStyle name="40% - Акцент3 47 4" xfId="1730"/>
    <cellStyle name="40% - Акцент3 48" xfId="1731"/>
    <cellStyle name="40% - Акцент3 48 2" xfId="1732"/>
    <cellStyle name="40% - Акцент3 48 3" xfId="1733"/>
    <cellStyle name="40% - Акцент3 48 4" xfId="1734"/>
    <cellStyle name="40% - Акцент3 49" xfId="1735"/>
    <cellStyle name="40% - Акцент3 49 2" xfId="1736"/>
    <cellStyle name="40% - Акцент3 49 3" xfId="1737"/>
    <cellStyle name="40% - Акцент3 49 4" xfId="1738"/>
    <cellStyle name="40% - Акцент3 5" xfId="1739"/>
    <cellStyle name="40% - Акцент3 50" xfId="1740"/>
    <cellStyle name="40% - Акцент3 50 2" xfId="1741"/>
    <cellStyle name="40% - Акцент3 50 3" xfId="1742"/>
    <cellStyle name="40% - Акцент3 50 4" xfId="1743"/>
    <cellStyle name="40% - Акцент3 51" xfId="1744"/>
    <cellStyle name="40% - Акцент3 51 2" xfId="1745"/>
    <cellStyle name="40% - Акцент3 51 3" xfId="1746"/>
    <cellStyle name="40% - Акцент3 51 4" xfId="1747"/>
    <cellStyle name="40% - Акцент3 52" xfId="1748"/>
    <cellStyle name="40% - Акцент3 52 2" xfId="1749"/>
    <cellStyle name="40% - Акцент3 52 3" xfId="1750"/>
    <cellStyle name="40% - Акцент3 52 4" xfId="1751"/>
    <cellStyle name="40% - Акцент3 53" xfId="1752"/>
    <cellStyle name="40% - Акцент3 53 2" xfId="1753"/>
    <cellStyle name="40% - Акцент3 53 3" xfId="1754"/>
    <cellStyle name="40% - Акцент3 53 4" xfId="1755"/>
    <cellStyle name="40% - Акцент3 54" xfId="1756"/>
    <cellStyle name="40% - Акцент3 54 2" xfId="1757"/>
    <cellStyle name="40% - Акцент3 54 3" xfId="1758"/>
    <cellStyle name="40% - Акцент3 54 4" xfId="1759"/>
    <cellStyle name="40% - Акцент3 55" xfId="1760"/>
    <cellStyle name="40% - Акцент3 55 2" xfId="1761"/>
    <cellStyle name="40% - Акцент3 55 3" xfId="1762"/>
    <cellStyle name="40% - Акцент3 55 4" xfId="1763"/>
    <cellStyle name="40% - Акцент3 56" xfId="1764"/>
    <cellStyle name="40% - Акцент3 56 2" xfId="1765"/>
    <cellStyle name="40% - Акцент3 56 3" xfId="1766"/>
    <cellStyle name="40% - Акцент3 56 4" xfId="1767"/>
    <cellStyle name="40% - Акцент3 57" xfId="1768"/>
    <cellStyle name="40% - Акцент3 57 2" xfId="1769"/>
    <cellStyle name="40% - Акцент3 57 3" xfId="1770"/>
    <cellStyle name="40% - Акцент3 57 4" xfId="1771"/>
    <cellStyle name="40% - Акцент3 58" xfId="1772"/>
    <cellStyle name="40% - Акцент3 58 2" xfId="1773"/>
    <cellStyle name="40% - Акцент3 58 3" xfId="1774"/>
    <cellStyle name="40% - Акцент3 58 4" xfId="1775"/>
    <cellStyle name="40% - Акцент3 59" xfId="1776"/>
    <cellStyle name="40% - Акцент3 59 2" xfId="1777"/>
    <cellStyle name="40% - Акцент3 59 3" xfId="1778"/>
    <cellStyle name="40% - Акцент3 59 4" xfId="1779"/>
    <cellStyle name="40% - Акцент3 6" xfId="1780"/>
    <cellStyle name="40% - Акцент3 60" xfId="1781"/>
    <cellStyle name="40% - Акцент3 60 2" xfId="1782"/>
    <cellStyle name="40% - Акцент3 60 3" xfId="1783"/>
    <cellStyle name="40% - Акцент3 60 4" xfId="1784"/>
    <cellStyle name="40% - Акцент3 61" xfId="1785"/>
    <cellStyle name="40% - Акцент3 61 2" xfId="1786"/>
    <cellStyle name="40% - Акцент3 61 3" xfId="1787"/>
    <cellStyle name="40% - Акцент3 61 4" xfId="1788"/>
    <cellStyle name="40% - Акцент3 62" xfId="1789"/>
    <cellStyle name="40% - Акцент3 62 2" xfId="1790"/>
    <cellStyle name="40% - Акцент3 62 3" xfId="1791"/>
    <cellStyle name="40% - Акцент3 62 4" xfId="1792"/>
    <cellStyle name="40% - Акцент3 63" xfId="1793"/>
    <cellStyle name="40% - Акцент3 63 2" xfId="1794"/>
    <cellStyle name="40% - Акцент3 63 3" xfId="1795"/>
    <cellStyle name="40% - Акцент3 63 4" xfId="1796"/>
    <cellStyle name="40% - Акцент3 64" xfId="1797"/>
    <cellStyle name="40% - Акцент3 64 2" xfId="1798"/>
    <cellStyle name="40% - Акцент3 64 3" xfId="1799"/>
    <cellStyle name="40% - Акцент3 64 4" xfId="1800"/>
    <cellStyle name="40% - Акцент3 65" xfId="1801"/>
    <cellStyle name="40% - Акцент3 65 2" xfId="1802"/>
    <cellStyle name="40% - Акцент3 65 3" xfId="1803"/>
    <cellStyle name="40% - Акцент3 65 4" xfId="1804"/>
    <cellStyle name="40% - Акцент3 66" xfId="1805"/>
    <cellStyle name="40% - Акцент3 66 2" xfId="1806"/>
    <cellStyle name="40% - Акцент3 66 3" xfId="1807"/>
    <cellStyle name="40% - Акцент3 66 4" xfId="1808"/>
    <cellStyle name="40% - Акцент3 67" xfId="1809"/>
    <cellStyle name="40% - Акцент3 67 2" xfId="1810"/>
    <cellStyle name="40% - Акцент3 67 3" xfId="1811"/>
    <cellStyle name="40% - Акцент3 67 4" xfId="1812"/>
    <cellStyle name="40% - Акцент3 68" xfId="1813"/>
    <cellStyle name="40% - Акцент3 68 2" xfId="1814"/>
    <cellStyle name="40% - Акцент3 68 3" xfId="1815"/>
    <cellStyle name="40% - Акцент3 68 4" xfId="1816"/>
    <cellStyle name="40% - Акцент3 69" xfId="1817"/>
    <cellStyle name="40% - Акцент3 69 2" xfId="1818"/>
    <cellStyle name="40% - Акцент3 69 3" xfId="1819"/>
    <cellStyle name="40% - Акцент3 69 4" xfId="1820"/>
    <cellStyle name="40% - Акцент3 7" xfId="1821"/>
    <cellStyle name="40% - Акцент3 70" xfId="1822"/>
    <cellStyle name="40% - Акцент3 70 2" xfId="1823"/>
    <cellStyle name="40% - Акцент3 70 3" xfId="1824"/>
    <cellStyle name="40% - Акцент3 70 4" xfId="1825"/>
    <cellStyle name="40% - Акцент3 71" xfId="1826"/>
    <cellStyle name="40% - Акцент3 71 2" xfId="1827"/>
    <cellStyle name="40% - Акцент3 71 3" xfId="1828"/>
    <cellStyle name="40% - Акцент3 71 4" xfId="1829"/>
    <cellStyle name="40% - Акцент3 72" xfId="1830"/>
    <cellStyle name="40% - Акцент3 72 2" xfId="1831"/>
    <cellStyle name="40% - Акцент3 72 3" xfId="1832"/>
    <cellStyle name="40% - Акцент3 72 4" xfId="1833"/>
    <cellStyle name="40% - Акцент3 73" xfId="1834"/>
    <cellStyle name="40% - Акцент3 73 2" xfId="1835"/>
    <cellStyle name="40% - Акцент3 73 3" xfId="1836"/>
    <cellStyle name="40% - Акцент3 73 4" xfId="1837"/>
    <cellStyle name="40% - Акцент3 74" xfId="1838"/>
    <cellStyle name="40% - Акцент3 74 2" xfId="1839"/>
    <cellStyle name="40% - Акцент3 74 3" xfId="1840"/>
    <cellStyle name="40% - Акцент3 74 4" xfId="1841"/>
    <cellStyle name="40% - Акцент3 75" xfId="1842"/>
    <cellStyle name="40% - Акцент3 75 2" xfId="1843"/>
    <cellStyle name="40% - Акцент3 75 3" xfId="1844"/>
    <cellStyle name="40% - Акцент3 75 4" xfId="1845"/>
    <cellStyle name="40% - Акцент3 76" xfId="1846"/>
    <cellStyle name="40% - Акцент3 76 2" xfId="1847"/>
    <cellStyle name="40% - Акцент3 76 3" xfId="1848"/>
    <cellStyle name="40% - Акцент3 76 4" xfId="1849"/>
    <cellStyle name="40% - Акцент3 77" xfId="1850"/>
    <cellStyle name="40% - Акцент3 77 2" xfId="1851"/>
    <cellStyle name="40% - Акцент3 77 3" xfId="1852"/>
    <cellStyle name="40% - Акцент3 77 4" xfId="1853"/>
    <cellStyle name="40% - Акцент3 78" xfId="1854"/>
    <cellStyle name="40% - Акцент3 78 2" xfId="1855"/>
    <cellStyle name="40% - Акцент3 78 3" xfId="1856"/>
    <cellStyle name="40% - Акцент3 78 4" xfId="1857"/>
    <cellStyle name="40% - Акцент3 79" xfId="1858"/>
    <cellStyle name="40% - Акцент3 79 2" xfId="1859"/>
    <cellStyle name="40% - Акцент3 79 3" xfId="1860"/>
    <cellStyle name="40% - Акцент3 79 4" xfId="1861"/>
    <cellStyle name="40% - Акцент3 8" xfId="1862"/>
    <cellStyle name="40% - Акцент3 80" xfId="1863"/>
    <cellStyle name="40% - Акцент3 80 2" xfId="1864"/>
    <cellStyle name="40% - Акцент3 80 3" xfId="1865"/>
    <cellStyle name="40% - Акцент3 80 4" xfId="1866"/>
    <cellStyle name="40% - Акцент3 81" xfId="1867"/>
    <cellStyle name="40% - Акцент3 81 2" xfId="1868"/>
    <cellStyle name="40% - Акцент3 81 3" xfId="1869"/>
    <cellStyle name="40% - Акцент3 81 4" xfId="1870"/>
    <cellStyle name="40% - Акцент3 82" xfId="1871"/>
    <cellStyle name="40% - Акцент3 82 2" xfId="1872"/>
    <cellStyle name="40% - Акцент3 82 3" xfId="1873"/>
    <cellStyle name="40% - Акцент3 82 4" xfId="1874"/>
    <cellStyle name="40% - Акцент3 83" xfId="1875"/>
    <cellStyle name="40% - Акцент3 83 2" xfId="1876"/>
    <cellStyle name="40% - Акцент3 83 3" xfId="1877"/>
    <cellStyle name="40% - Акцент3 83 4" xfId="1878"/>
    <cellStyle name="40% - Акцент3 84" xfId="1879"/>
    <cellStyle name="40% - Акцент3 84 2" xfId="1880"/>
    <cellStyle name="40% - Акцент3 84 3" xfId="1881"/>
    <cellStyle name="40% - Акцент3 84 4" xfId="1882"/>
    <cellStyle name="40% - Акцент3 85" xfId="1883"/>
    <cellStyle name="40% - Акцент3 85 2" xfId="1884"/>
    <cellStyle name="40% - Акцент3 85 3" xfId="1885"/>
    <cellStyle name="40% - Акцент3 85 4" xfId="1886"/>
    <cellStyle name="40% - Акцент3 86" xfId="1887"/>
    <cellStyle name="40% - Акцент3 86 2" xfId="1888"/>
    <cellStyle name="40% - Акцент3 86 3" xfId="1889"/>
    <cellStyle name="40% - Акцент3 86 4" xfId="1890"/>
    <cellStyle name="40% - Акцент3 87" xfId="1891"/>
    <cellStyle name="40% - Акцент3 87 2" xfId="1892"/>
    <cellStyle name="40% - Акцент3 87 3" xfId="1893"/>
    <cellStyle name="40% - Акцент3 87 4" xfId="1894"/>
    <cellStyle name="40% - Акцент3 88" xfId="1895"/>
    <cellStyle name="40% - Акцент3 88 2" xfId="1896"/>
    <cellStyle name="40% - Акцент3 88 3" xfId="1897"/>
    <cellStyle name="40% - Акцент3 88 4" xfId="1898"/>
    <cellStyle name="40% - Акцент3 89" xfId="1899"/>
    <cellStyle name="40% - Акцент3 89 2" xfId="1900"/>
    <cellStyle name="40% - Акцент3 89 3" xfId="1901"/>
    <cellStyle name="40% - Акцент3 89 4" xfId="1902"/>
    <cellStyle name="40% - Акцент3 9" xfId="1903"/>
    <cellStyle name="40% - Акцент3 90" xfId="1904"/>
    <cellStyle name="40% - Акцент3 90 2" xfId="1905"/>
    <cellStyle name="40% - Акцент3 90 3" xfId="1906"/>
    <cellStyle name="40% - Акцент3 90 4" xfId="1907"/>
    <cellStyle name="40% - Акцент3 91" xfId="1908"/>
    <cellStyle name="40% - Акцент3 91 2" xfId="1909"/>
    <cellStyle name="40% - Акцент3 91 3" xfId="1910"/>
    <cellStyle name="40% - Акцент3 91 4" xfId="1911"/>
    <cellStyle name="40% - Акцент3 92" xfId="1912"/>
    <cellStyle name="40% - Акцент3 92 2" xfId="1913"/>
    <cellStyle name="40% - Акцент3 92 3" xfId="1914"/>
    <cellStyle name="40% - Акцент3 92 4" xfId="1915"/>
    <cellStyle name="40% - Акцент3 93" xfId="1916"/>
    <cellStyle name="40% - Акцент3 93 2" xfId="1917"/>
    <cellStyle name="40% - Акцент3 93 3" xfId="1918"/>
    <cellStyle name="40% - Акцент3 93 4" xfId="1919"/>
    <cellStyle name="40% - Акцент3 94" xfId="1920"/>
    <cellStyle name="40% - Акцент3 94 2" xfId="1921"/>
    <cellStyle name="40% - Акцент3 94 3" xfId="1922"/>
    <cellStyle name="40% - Акцент3 94 4" xfId="1923"/>
    <cellStyle name="40% - Акцент3 95" xfId="1924"/>
    <cellStyle name="40% - Акцент3 95 2" xfId="1925"/>
    <cellStyle name="40% - Акцент3 96" xfId="1926"/>
    <cellStyle name="40% - Акцент3 96 2" xfId="1927"/>
    <cellStyle name="40% - Акцент3 97" xfId="1928"/>
    <cellStyle name="40% - Акцент3 97 2" xfId="1929"/>
    <cellStyle name="40% - Акцент3 98" xfId="1930"/>
    <cellStyle name="40% - Акцент3 98 2" xfId="1931"/>
    <cellStyle name="40% - Акцент3 99" xfId="1932"/>
    <cellStyle name="40% - Акцент3 99 2" xfId="1933"/>
    <cellStyle name="40% - Акцент4" xfId="1934" builtinId="43" customBuiltin="1"/>
    <cellStyle name="40% - Акцент4 10" xfId="3696"/>
    <cellStyle name="40% - Акцент4 2" xfId="1935"/>
    <cellStyle name="40% - Акцент4 2 2" xfId="1936"/>
    <cellStyle name="40% - Акцент4 3" xfId="1937"/>
    <cellStyle name="40% - Акцент4 4" xfId="1938"/>
    <cellStyle name="40% - Акцент4 5" xfId="1939"/>
    <cellStyle name="40% - Акцент4 6" xfId="1940"/>
    <cellStyle name="40% - Акцент4 7" xfId="3645"/>
    <cellStyle name="40% - Акцент4 8" xfId="3658"/>
    <cellStyle name="40% - Акцент4 9" xfId="3671"/>
    <cellStyle name="40% - Акцент5" xfId="1941" builtinId="47" customBuiltin="1"/>
    <cellStyle name="40% - Акцент5 10" xfId="3698"/>
    <cellStyle name="40% - Акцент5 2" xfId="1942"/>
    <cellStyle name="40% - Акцент5 2 2" xfId="1943"/>
    <cellStyle name="40% - Акцент5 3" xfId="1944"/>
    <cellStyle name="40% - Акцент5 4" xfId="1945"/>
    <cellStyle name="40% - Акцент5 5" xfId="1946"/>
    <cellStyle name="40% - Акцент5 6" xfId="1947"/>
    <cellStyle name="40% - Акцент5 7" xfId="3647"/>
    <cellStyle name="40% - Акцент5 8" xfId="3660"/>
    <cellStyle name="40% - Акцент5 9" xfId="3673"/>
    <cellStyle name="40% - Акцент6" xfId="1948" builtinId="51" customBuiltin="1"/>
    <cellStyle name="40% - Акцент6 10" xfId="3700"/>
    <cellStyle name="40% - Акцент6 2" xfId="1949"/>
    <cellStyle name="40% - Акцент6 2 2" xfId="1950"/>
    <cellStyle name="40% - Акцент6 3" xfId="1951"/>
    <cellStyle name="40% - Акцент6 4" xfId="1952"/>
    <cellStyle name="40% - Акцент6 5" xfId="1953"/>
    <cellStyle name="40% - Акцент6 6" xfId="1954"/>
    <cellStyle name="40% - Акцент6 7" xfId="3649"/>
    <cellStyle name="40% - Акцент6 8" xfId="3662"/>
    <cellStyle name="40% - Акцент6 9" xfId="3675"/>
    <cellStyle name="60% - Акцент1" xfId="1955" builtinId="32" customBuiltin="1"/>
    <cellStyle name="60% - Акцент2" xfId="1956" builtinId="36" customBuiltin="1"/>
    <cellStyle name="60% - Акцент3" xfId="3638" builtinId="40" customBuiltin="1"/>
    <cellStyle name="60% - Акцент3 10" xfId="1957"/>
    <cellStyle name="60% - Акцент3 100" xfId="1958"/>
    <cellStyle name="60% - Акцент3 100 2" xfId="1959"/>
    <cellStyle name="60% - Акцент3 101" xfId="1960"/>
    <cellStyle name="60% - Акцент3 101 2" xfId="1961"/>
    <cellStyle name="60% - Акцент3 102" xfId="1962"/>
    <cellStyle name="60% - Акцент3 102 2" xfId="1963"/>
    <cellStyle name="60% - Акцент3 103" xfId="1964"/>
    <cellStyle name="60% - Акцент3 103 2" xfId="1965"/>
    <cellStyle name="60% - Акцент3 104" xfId="1966"/>
    <cellStyle name="60% - Акцент3 104 2" xfId="1967"/>
    <cellStyle name="60% - Акцент3 105" xfId="1968"/>
    <cellStyle name="60% - Акцент3 105 2" xfId="1969"/>
    <cellStyle name="60% - Акцент3 106" xfId="1970"/>
    <cellStyle name="60% - Акцент3 106 2" xfId="1971"/>
    <cellStyle name="60% - Акцент3 107" xfId="1972"/>
    <cellStyle name="60% - Акцент3 107 2" xfId="1973"/>
    <cellStyle name="60% - Акцент3 108" xfId="1974"/>
    <cellStyle name="60% - Акцент3 108 2" xfId="1975"/>
    <cellStyle name="60% - Акцент3 109" xfId="1976"/>
    <cellStyle name="60% - Акцент3 109 2" xfId="1977"/>
    <cellStyle name="60% - Акцент3 11" xfId="1978"/>
    <cellStyle name="60% - Акцент3 110" xfId="1979"/>
    <cellStyle name="60% - Акцент3 110 2" xfId="1980"/>
    <cellStyle name="60% - Акцент3 111" xfId="1981"/>
    <cellStyle name="60% - Акцент3 111 2" xfId="1982"/>
    <cellStyle name="60% - Акцент3 112" xfId="1983"/>
    <cellStyle name="60% - Акцент3 112 2" xfId="1984"/>
    <cellStyle name="60% - Акцент3 113" xfId="1985"/>
    <cellStyle name="60% - Акцент3 113 2" xfId="1986"/>
    <cellStyle name="60% - Акцент3 114" xfId="1987"/>
    <cellStyle name="60% - Акцент3 114 2" xfId="1988"/>
    <cellStyle name="60% - Акцент3 115" xfId="1989"/>
    <cellStyle name="60% - Акцент3 115 2" xfId="1990"/>
    <cellStyle name="60% - Акцент3 116" xfId="1991"/>
    <cellStyle name="60% - Акцент3 116 2" xfId="1992"/>
    <cellStyle name="60% - Акцент3 117" xfId="1993"/>
    <cellStyle name="60% - Акцент3 117 2" xfId="1994"/>
    <cellStyle name="60% - Акцент3 118" xfId="1995"/>
    <cellStyle name="60% - Акцент3 118 2" xfId="1996"/>
    <cellStyle name="60% - Акцент3 119" xfId="1997"/>
    <cellStyle name="60% - Акцент3 119 2" xfId="1998"/>
    <cellStyle name="60% - Акцент3 12" xfId="1999"/>
    <cellStyle name="60% - Акцент3 120" xfId="2000"/>
    <cellStyle name="60% - Акцент3 120 2" xfId="2001"/>
    <cellStyle name="60% - Акцент3 121" xfId="2002"/>
    <cellStyle name="60% - Акцент3 121 2" xfId="2003"/>
    <cellStyle name="60% - Акцент3 122" xfId="2004"/>
    <cellStyle name="60% - Акцент3 122 2" xfId="2005"/>
    <cellStyle name="60% - Акцент3 123" xfId="2006"/>
    <cellStyle name="60% - Акцент3 123 2" xfId="2007"/>
    <cellStyle name="60% - Акцент3 124" xfId="2008"/>
    <cellStyle name="60% - Акцент3 124 2" xfId="2009"/>
    <cellStyle name="60% - Акцент3 13" xfId="2010"/>
    <cellStyle name="60% - Акцент3 14" xfId="2011"/>
    <cellStyle name="60% - Акцент3 15" xfId="2012"/>
    <cellStyle name="60% - Акцент3 16" xfId="2013"/>
    <cellStyle name="60% - Акцент3 17" xfId="2014"/>
    <cellStyle name="60% - Акцент3 18" xfId="2015"/>
    <cellStyle name="60% - Акцент3 19" xfId="2016"/>
    <cellStyle name="60% - Акцент3 19 2" xfId="2017"/>
    <cellStyle name="60% - Акцент3 19 3" xfId="2018"/>
    <cellStyle name="60% - Акцент3 19 4" xfId="2019"/>
    <cellStyle name="60% - Акцент3 2" xfId="2020"/>
    <cellStyle name="60% - Акцент3 20" xfId="2021"/>
    <cellStyle name="60% - Акцент3 20 2" xfId="2022"/>
    <cellStyle name="60% - Акцент3 20 3" xfId="2023"/>
    <cellStyle name="60% - Акцент3 20 4" xfId="2024"/>
    <cellStyle name="60% - Акцент3 21" xfId="2025"/>
    <cellStyle name="60% - Акцент3 21 2" xfId="2026"/>
    <cellStyle name="60% - Акцент3 21 3" xfId="2027"/>
    <cellStyle name="60% - Акцент3 21 4" xfId="2028"/>
    <cellStyle name="60% - Акцент3 22" xfId="2029"/>
    <cellStyle name="60% - Акцент3 22 2" xfId="2030"/>
    <cellStyle name="60% - Акцент3 22 3" xfId="2031"/>
    <cellStyle name="60% - Акцент3 22 4" xfId="2032"/>
    <cellStyle name="60% - Акцент3 23" xfId="2033"/>
    <cellStyle name="60% - Акцент3 23 2" xfId="2034"/>
    <cellStyle name="60% - Акцент3 23 3" xfId="2035"/>
    <cellStyle name="60% - Акцент3 23 4" xfId="2036"/>
    <cellStyle name="60% - Акцент3 24" xfId="2037"/>
    <cellStyle name="60% - Акцент3 24 2" xfId="2038"/>
    <cellStyle name="60% - Акцент3 24 3" xfId="2039"/>
    <cellStyle name="60% - Акцент3 24 4" xfId="2040"/>
    <cellStyle name="60% - Акцент3 25" xfId="2041"/>
    <cellStyle name="60% - Акцент3 25 2" xfId="2042"/>
    <cellStyle name="60% - Акцент3 25 3" xfId="2043"/>
    <cellStyle name="60% - Акцент3 25 4" xfId="2044"/>
    <cellStyle name="60% - Акцент3 26" xfId="2045"/>
    <cellStyle name="60% - Акцент3 26 2" xfId="2046"/>
    <cellStyle name="60% - Акцент3 26 3" xfId="2047"/>
    <cellStyle name="60% - Акцент3 26 4" xfId="2048"/>
    <cellStyle name="60% - Акцент3 27" xfId="2049"/>
    <cellStyle name="60% - Акцент3 27 2" xfId="2050"/>
    <cellStyle name="60% - Акцент3 27 3" xfId="2051"/>
    <cellStyle name="60% - Акцент3 27 4" xfId="2052"/>
    <cellStyle name="60% - Акцент3 28" xfId="2053"/>
    <cellStyle name="60% - Акцент3 28 2" xfId="2054"/>
    <cellStyle name="60% - Акцент3 28 3" xfId="2055"/>
    <cellStyle name="60% - Акцент3 28 4" xfId="2056"/>
    <cellStyle name="60% - Акцент3 29" xfId="2057"/>
    <cellStyle name="60% - Акцент3 29 2" xfId="2058"/>
    <cellStyle name="60% - Акцент3 29 3" xfId="2059"/>
    <cellStyle name="60% - Акцент3 29 4" xfId="2060"/>
    <cellStyle name="60% - Акцент3 3" xfId="2061"/>
    <cellStyle name="60% - Акцент3 30" xfId="2062"/>
    <cellStyle name="60% - Акцент3 30 2" xfId="2063"/>
    <cellStyle name="60% - Акцент3 30 3" xfId="2064"/>
    <cellStyle name="60% - Акцент3 30 4" xfId="2065"/>
    <cellStyle name="60% - Акцент3 31" xfId="2066"/>
    <cellStyle name="60% - Акцент3 31 2" xfId="2067"/>
    <cellStyle name="60% - Акцент3 31 3" xfId="2068"/>
    <cellStyle name="60% - Акцент3 31 4" xfId="2069"/>
    <cellStyle name="60% - Акцент3 32" xfId="2070"/>
    <cellStyle name="60% - Акцент3 32 2" xfId="2071"/>
    <cellStyle name="60% - Акцент3 32 3" xfId="2072"/>
    <cellStyle name="60% - Акцент3 32 4" xfId="2073"/>
    <cellStyle name="60% - Акцент3 33" xfId="2074"/>
    <cellStyle name="60% - Акцент3 33 2" xfId="2075"/>
    <cellStyle name="60% - Акцент3 33 3" xfId="2076"/>
    <cellStyle name="60% - Акцент3 33 4" xfId="2077"/>
    <cellStyle name="60% - Акцент3 34" xfId="2078"/>
    <cellStyle name="60% - Акцент3 34 2" xfId="2079"/>
    <cellStyle name="60% - Акцент3 34 3" xfId="2080"/>
    <cellStyle name="60% - Акцент3 34 4" xfId="2081"/>
    <cellStyle name="60% - Акцент3 35" xfId="2082"/>
    <cellStyle name="60% - Акцент3 35 2" xfId="2083"/>
    <cellStyle name="60% - Акцент3 35 3" xfId="2084"/>
    <cellStyle name="60% - Акцент3 35 4" xfId="2085"/>
    <cellStyle name="60% - Акцент3 36" xfId="2086"/>
    <cellStyle name="60% - Акцент3 36 2" xfId="2087"/>
    <cellStyle name="60% - Акцент3 36 3" xfId="2088"/>
    <cellStyle name="60% - Акцент3 36 4" xfId="2089"/>
    <cellStyle name="60% - Акцент3 37" xfId="2090"/>
    <cellStyle name="60% - Акцент3 37 2" xfId="2091"/>
    <cellStyle name="60% - Акцент3 37 3" xfId="2092"/>
    <cellStyle name="60% - Акцент3 37 4" xfId="2093"/>
    <cellStyle name="60% - Акцент3 38" xfId="2094"/>
    <cellStyle name="60% - Акцент3 38 2" xfId="2095"/>
    <cellStyle name="60% - Акцент3 38 3" xfId="2096"/>
    <cellStyle name="60% - Акцент3 38 4" xfId="2097"/>
    <cellStyle name="60% - Акцент3 39" xfId="2098"/>
    <cellStyle name="60% - Акцент3 39 2" xfId="2099"/>
    <cellStyle name="60% - Акцент3 39 3" xfId="2100"/>
    <cellStyle name="60% - Акцент3 39 4" xfId="2101"/>
    <cellStyle name="60% - Акцент3 4" xfId="2102"/>
    <cellStyle name="60% - Акцент3 40" xfId="2103"/>
    <cellStyle name="60% - Акцент3 40 2" xfId="2104"/>
    <cellStyle name="60% - Акцент3 40 3" xfId="2105"/>
    <cellStyle name="60% - Акцент3 40 4" xfId="2106"/>
    <cellStyle name="60% - Акцент3 41" xfId="2107"/>
    <cellStyle name="60% - Акцент3 41 2" xfId="2108"/>
    <cellStyle name="60% - Акцент3 41 3" xfId="2109"/>
    <cellStyle name="60% - Акцент3 41 4" xfId="2110"/>
    <cellStyle name="60% - Акцент3 42" xfId="2111"/>
    <cellStyle name="60% - Акцент3 42 2" xfId="2112"/>
    <cellStyle name="60% - Акцент3 42 3" xfId="2113"/>
    <cellStyle name="60% - Акцент3 42 4" xfId="2114"/>
    <cellStyle name="60% - Акцент3 43" xfId="2115"/>
    <cellStyle name="60% - Акцент3 43 2" xfId="2116"/>
    <cellStyle name="60% - Акцент3 43 3" xfId="2117"/>
    <cellStyle name="60% - Акцент3 43 4" xfId="2118"/>
    <cellStyle name="60% - Акцент3 44" xfId="2119"/>
    <cellStyle name="60% - Акцент3 44 2" xfId="2120"/>
    <cellStyle name="60% - Акцент3 44 3" xfId="2121"/>
    <cellStyle name="60% - Акцент3 44 4" xfId="2122"/>
    <cellStyle name="60% - Акцент3 45" xfId="2123"/>
    <cellStyle name="60% - Акцент3 45 2" xfId="2124"/>
    <cellStyle name="60% - Акцент3 45 3" xfId="2125"/>
    <cellStyle name="60% - Акцент3 45 4" xfId="2126"/>
    <cellStyle name="60% - Акцент3 46" xfId="2127"/>
    <cellStyle name="60% - Акцент3 46 2" xfId="2128"/>
    <cellStyle name="60% - Акцент3 46 3" xfId="2129"/>
    <cellStyle name="60% - Акцент3 46 4" xfId="2130"/>
    <cellStyle name="60% - Акцент3 47" xfId="2131"/>
    <cellStyle name="60% - Акцент3 47 2" xfId="2132"/>
    <cellStyle name="60% - Акцент3 47 3" xfId="2133"/>
    <cellStyle name="60% - Акцент3 47 4" xfId="2134"/>
    <cellStyle name="60% - Акцент3 48" xfId="2135"/>
    <cellStyle name="60% - Акцент3 48 2" xfId="2136"/>
    <cellStyle name="60% - Акцент3 48 3" xfId="2137"/>
    <cellStyle name="60% - Акцент3 48 4" xfId="2138"/>
    <cellStyle name="60% - Акцент3 49" xfId="2139"/>
    <cellStyle name="60% - Акцент3 49 2" xfId="2140"/>
    <cellStyle name="60% - Акцент3 49 3" xfId="2141"/>
    <cellStyle name="60% - Акцент3 49 4" xfId="2142"/>
    <cellStyle name="60% - Акцент3 5" xfId="2143"/>
    <cellStyle name="60% - Акцент3 50" xfId="2144"/>
    <cellStyle name="60% - Акцент3 50 2" xfId="2145"/>
    <cellStyle name="60% - Акцент3 50 3" xfId="2146"/>
    <cellStyle name="60% - Акцент3 50 4" xfId="2147"/>
    <cellStyle name="60% - Акцент3 51" xfId="2148"/>
    <cellStyle name="60% - Акцент3 51 2" xfId="2149"/>
    <cellStyle name="60% - Акцент3 51 3" xfId="2150"/>
    <cellStyle name="60% - Акцент3 51 4" xfId="2151"/>
    <cellStyle name="60% - Акцент3 52" xfId="2152"/>
    <cellStyle name="60% - Акцент3 52 2" xfId="2153"/>
    <cellStyle name="60% - Акцент3 52 3" xfId="2154"/>
    <cellStyle name="60% - Акцент3 52 4" xfId="2155"/>
    <cellStyle name="60% - Акцент3 53" xfId="2156"/>
    <cellStyle name="60% - Акцент3 53 2" xfId="2157"/>
    <cellStyle name="60% - Акцент3 53 3" xfId="2158"/>
    <cellStyle name="60% - Акцент3 53 4" xfId="2159"/>
    <cellStyle name="60% - Акцент3 54" xfId="2160"/>
    <cellStyle name="60% - Акцент3 54 2" xfId="2161"/>
    <cellStyle name="60% - Акцент3 54 3" xfId="2162"/>
    <cellStyle name="60% - Акцент3 54 4" xfId="2163"/>
    <cellStyle name="60% - Акцент3 55" xfId="2164"/>
    <cellStyle name="60% - Акцент3 55 2" xfId="2165"/>
    <cellStyle name="60% - Акцент3 55 3" xfId="2166"/>
    <cellStyle name="60% - Акцент3 55 4" xfId="2167"/>
    <cellStyle name="60% - Акцент3 56" xfId="2168"/>
    <cellStyle name="60% - Акцент3 56 2" xfId="2169"/>
    <cellStyle name="60% - Акцент3 56 3" xfId="2170"/>
    <cellStyle name="60% - Акцент3 56 4" xfId="2171"/>
    <cellStyle name="60% - Акцент3 57" xfId="2172"/>
    <cellStyle name="60% - Акцент3 57 2" xfId="2173"/>
    <cellStyle name="60% - Акцент3 57 3" xfId="2174"/>
    <cellStyle name="60% - Акцент3 57 4" xfId="2175"/>
    <cellStyle name="60% - Акцент3 58" xfId="2176"/>
    <cellStyle name="60% - Акцент3 58 2" xfId="2177"/>
    <cellStyle name="60% - Акцент3 58 3" xfId="2178"/>
    <cellStyle name="60% - Акцент3 58 4" xfId="2179"/>
    <cellStyle name="60% - Акцент3 59" xfId="2180"/>
    <cellStyle name="60% - Акцент3 59 2" xfId="2181"/>
    <cellStyle name="60% - Акцент3 59 3" xfId="2182"/>
    <cellStyle name="60% - Акцент3 59 4" xfId="2183"/>
    <cellStyle name="60% - Акцент3 6" xfId="2184"/>
    <cellStyle name="60% - Акцент3 60" xfId="2185"/>
    <cellStyle name="60% - Акцент3 60 2" xfId="2186"/>
    <cellStyle name="60% - Акцент3 60 3" xfId="2187"/>
    <cellStyle name="60% - Акцент3 60 4" xfId="2188"/>
    <cellStyle name="60% - Акцент3 61" xfId="2189"/>
    <cellStyle name="60% - Акцент3 61 2" xfId="2190"/>
    <cellStyle name="60% - Акцент3 61 3" xfId="2191"/>
    <cellStyle name="60% - Акцент3 61 4" xfId="2192"/>
    <cellStyle name="60% - Акцент3 62" xfId="2193"/>
    <cellStyle name="60% - Акцент3 62 2" xfId="2194"/>
    <cellStyle name="60% - Акцент3 62 3" xfId="2195"/>
    <cellStyle name="60% - Акцент3 62 4" xfId="2196"/>
    <cellStyle name="60% - Акцент3 63" xfId="2197"/>
    <cellStyle name="60% - Акцент3 63 2" xfId="2198"/>
    <cellStyle name="60% - Акцент3 63 3" xfId="2199"/>
    <cellStyle name="60% - Акцент3 63 4" xfId="2200"/>
    <cellStyle name="60% - Акцент3 64" xfId="2201"/>
    <cellStyle name="60% - Акцент3 64 2" xfId="2202"/>
    <cellStyle name="60% - Акцент3 64 3" xfId="2203"/>
    <cellStyle name="60% - Акцент3 64 4" xfId="2204"/>
    <cellStyle name="60% - Акцент3 65" xfId="2205"/>
    <cellStyle name="60% - Акцент3 65 2" xfId="2206"/>
    <cellStyle name="60% - Акцент3 65 3" xfId="2207"/>
    <cellStyle name="60% - Акцент3 65 4" xfId="2208"/>
    <cellStyle name="60% - Акцент3 66" xfId="2209"/>
    <cellStyle name="60% - Акцент3 66 2" xfId="2210"/>
    <cellStyle name="60% - Акцент3 66 3" xfId="2211"/>
    <cellStyle name="60% - Акцент3 66 4" xfId="2212"/>
    <cellStyle name="60% - Акцент3 67" xfId="2213"/>
    <cellStyle name="60% - Акцент3 67 2" xfId="2214"/>
    <cellStyle name="60% - Акцент3 67 3" xfId="2215"/>
    <cellStyle name="60% - Акцент3 67 4" xfId="2216"/>
    <cellStyle name="60% - Акцент3 68" xfId="2217"/>
    <cellStyle name="60% - Акцент3 68 2" xfId="2218"/>
    <cellStyle name="60% - Акцент3 68 3" xfId="2219"/>
    <cellStyle name="60% - Акцент3 68 4" xfId="2220"/>
    <cellStyle name="60% - Акцент3 69" xfId="2221"/>
    <cellStyle name="60% - Акцент3 69 2" xfId="2222"/>
    <cellStyle name="60% - Акцент3 69 3" xfId="2223"/>
    <cellStyle name="60% - Акцент3 69 4" xfId="2224"/>
    <cellStyle name="60% - Акцент3 7" xfId="2225"/>
    <cellStyle name="60% - Акцент3 70" xfId="2226"/>
    <cellStyle name="60% - Акцент3 70 2" xfId="2227"/>
    <cellStyle name="60% - Акцент3 70 3" xfId="2228"/>
    <cellStyle name="60% - Акцент3 70 4" xfId="2229"/>
    <cellStyle name="60% - Акцент3 71" xfId="2230"/>
    <cellStyle name="60% - Акцент3 71 2" xfId="2231"/>
    <cellStyle name="60% - Акцент3 71 3" xfId="2232"/>
    <cellStyle name="60% - Акцент3 71 4" xfId="2233"/>
    <cellStyle name="60% - Акцент3 72" xfId="2234"/>
    <cellStyle name="60% - Акцент3 72 2" xfId="2235"/>
    <cellStyle name="60% - Акцент3 72 3" xfId="2236"/>
    <cellStyle name="60% - Акцент3 72 4" xfId="2237"/>
    <cellStyle name="60% - Акцент3 73" xfId="2238"/>
    <cellStyle name="60% - Акцент3 73 2" xfId="2239"/>
    <cellStyle name="60% - Акцент3 73 3" xfId="2240"/>
    <cellStyle name="60% - Акцент3 73 4" xfId="2241"/>
    <cellStyle name="60% - Акцент3 74" xfId="2242"/>
    <cellStyle name="60% - Акцент3 74 2" xfId="2243"/>
    <cellStyle name="60% - Акцент3 74 3" xfId="2244"/>
    <cellStyle name="60% - Акцент3 74 4" xfId="2245"/>
    <cellStyle name="60% - Акцент3 75" xfId="2246"/>
    <cellStyle name="60% - Акцент3 75 2" xfId="2247"/>
    <cellStyle name="60% - Акцент3 75 3" xfId="2248"/>
    <cellStyle name="60% - Акцент3 75 4" xfId="2249"/>
    <cellStyle name="60% - Акцент3 76" xfId="2250"/>
    <cellStyle name="60% - Акцент3 76 2" xfId="2251"/>
    <cellStyle name="60% - Акцент3 76 3" xfId="2252"/>
    <cellStyle name="60% - Акцент3 76 4" xfId="2253"/>
    <cellStyle name="60% - Акцент3 77" xfId="2254"/>
    <cellStyle name="60% - Акцент3 77 2" xfId="2255"/>
    <cellStyle name="60% - Акцент3 77 3" xfId="2256"/>
    <cellStyle name="60% - Акцент3 77 4" xfId="2257"/>
    <cellStyle name="60% - Акцент3 78" xfId="2258"/>
    <cellStyle name="60% - Акцент3 78 2" xfId="2259"/>
    <cellStyle name="60% - Акцент3 78 3" xfId="2260"/>
    <cellStyle name="60% - Акцент3 78 4" xfId="2261"/>
    <cellStyle name="60% - Акцент3 79" xfId="2262"/>
    <cellStyle name="60% - Акцент3 79 2" xfId="2263"/>
    <cellStyle name="60% - Акцент3 79 3" xfId="2264"/>
    <cellStyle name="60% - Акцент3 79 4" xfId="2265"/>
    <cellStyle name="60% - Акцент3 8" xfId="2266"/>
    <cellStyle name="60% - Акцент3 80" xfId="2267"/>
    <cellStyle name="60% - Акцент3 80 2" xfId="2268"/>
    <cellStyle name="60% - Акцент3 80 3" xfId="2269"/>
    <cellStyle name="60% - Акцент3 80 4" xfId="2270"/>
    <cellStyle name="60% - Акцент3 81" xfId="2271"/>
    <cellStyle name="60% - Акцент3 81 2" xfId="2272"/>
    <cellStyle name="60% - Акцент3 81 3" xfId="2273"/>
    <cellStyle name="60% - Акцент3 81 4" xfId="2274"/>
    <cellStyle name="60% - Акцент3 82" xfId="2275"/>
    <cellStyle name="60% - Акцент3 82 2" xfId="2276"/>
    <cellStyle name="60% - Акцент3 82 3" xfId="2277"/>
    <cellStyle name="60% - Акцент3 82 4" xfId="2278"/>
    <cellStyle name="60% - Акцент3 83" xfId="2279"/>
    <cellStyle name="60% - Акцент3 83 2" xfId="2280"/>
    <cellStyle name="60% - Акцент3 83 3" xfId="2281"/>
    <cellStyle name="60% - Акцент3 83 4" xfId="2282"/>
    <cellStyle name="60% - Акцент3 84" xfId="2283"/>
    <cellStyle name="60% - Акцент3 84 2" xfId="2284"/>
    <cellStyle name="60% - Акцент3 84 3" xfId="2285"/>
    <cellStyle name="60% - Акцент3 84 4" xfId="2286"/>
    <cellStyle name="60% - Акцент3 85" xfId="2287"/>
    <cellStyle name="60% - Акцент3 85 2" xfId="2288"/>
    <cellStyle name="60% - Акцент3 85 3" xfId="2289"/>
    <cellStyle name="60% - Акцент3 85 4" xfId="2290"/>
    <cellStyle name="60% - Акцент3 86" xfId="2291"/>
    <cellStyle name="60% - Акцент3 86 2" xfId="2292"/>
    <cellStyle name="60% - Акцент3 86 3" xfId="2293"/>
    <cellStyle name="60% - Акцент3 86 4" xfId="2294"/>
    <cellStyle name="60% - Акцент3 87" xfId="2295"/>
    <cellStyle name="60% - Акцент3 87 2" xfId="2296"/>
    <cellStyle name="60% - Акцент3 87 3" xfId="2297"/>
    <cellStyle name="60% - Акцент3 87 4" xfId="2298"/>
    <cellStyle name="60% - Акцент3 88" xfId="2299"/>
    <cellStyle name="60% - Акцент3 88 2" xfId="2300"/>
    <cellStyle name="60% - Акцент3 88 3" xfId="2301"/>
    <cellStyle name="60% - Акцент3 88 4" xfId="2302"/>
    <cellStyle name="60% - Акцент3 89" xfId="2303"/>
    <cellStyle name="60% - Акцент3 89 2" xfId="2304"/>
    <cellStyle name="60% - Акцент3 89 3" xfId="2305"/>
    <cellStyle name="60% - Акцент3 89 4" xfId="2306"/>
    <cellStyle name="60% - Акцент3 9" xfId="2307"/>
    <cellStyle name="60% - Акцент3 90" xfId="2308"/>
    <cellStyle name="60% - Акцент3 90 2" xfId="2309"/>
    <cellStyle name="60% - Акцент3 90 3" xfId="2310"/>
    <cellStyle name="60% - Акцент3 90 4" xfId="2311"/>
    <cellStyle name="60% - Акцент3 91" xfId="2312"/>
    <cellStyle name="60% - Акцент3 91 2" xfId="2313"/>
    <cellStyle name="60% - Акцент3 91 3" xfId="2314"/>
    <cellStyle name="60% - Акцент3 91 4" xfId="2315"/>
    <cellStyle name="60% - Акцент3 92" xfId="2316"/>
    <cellStyle name="60% - Акцент3 92 2" xfId="2317"/>
    <cellStyle name="60% - Акцент3 92 3" xfId="2318"/>
    <cellStyle name="60% - Акцент3 92 4" xfId="2319"/>
    <cellStyle name="60% - Акцент3 93" xfId="2320"/>
    <cellStyle name="60% - Акцент3 93 2" xfId="2321"/>
    <cellStyle name="60% - Акцент3 93 3" xfId="2322"/>
    <cellStyle name="60% - Акцент3 93 4" xfId="2323"/>
    <cellStyle name="60% - Акцент3 94" xfId="2324"/>
    <cellStyle name="60% - Акцент3 94 2" xfId="2325"/>
    <cellStyle name="60% - Акцент3 94 3" xfId="2326"/>
    <cellStyle name="60% - Акцент3 94 4" xfId="2327"/>
    <cellStyle name="60% - Акцент3 95" xfId="2328"/>
    <cellStyle name="60% - Акцент3 95 2" xfId="2329"/>
    <cellStyle name="60% - Акцент3 96" xfId="2330"/>
    <cellStyle name="60% - Акцент3 96 2" xfId="2331"/>
    <cellStyle name="60% - Акцент3 97" xfId="2332"/>
    <cellStyle name="60% - Акцент3 97 2" xfId="2333"/>
    <cellStyle name="60% - Акцент3 98" xfId="2334"/>
    <cellStyle name="60% - Акцент3 98 2" xfId="2335"/>
    <cellStyle name="60% - Акцент3 99" xfId="2336"/>
    <cellStyle name="60% - Акцент3 99 2" xfId="2337"/>
    <cellStyle name="60% - Акцент4" xfId="3640" builtinId="44" customBuiltin="1"/>
    <cellStyle name="60% - Акцент4 10" xfId="2338"/>
    <cellStyle name="60% - Акцент4 100" xfId="2339"/>
    <cellStyle name="60% - Акцент4 100 2" xfId="2340"/>
    <cellStyle name="60% - Акцент4 101" xfId="2341"/>
    <cellStyle name="60% - Акцент4 101 2" xfId="2342"/>
    <cellStyle name="60% - Акцент4 102" xfId="2343"/>
    <cellStyle name="60% - Акцент4 102 2" xfId="2344"/>
    <cellStyle name="60% - Акцент4 103" xfId="2345"/>
    <cellStyle name="60% - Акцент4 103 2" xfId="2346"/>
    <cellStyle name="60% - Акцент4 104" xfId="2347"/>
    <cellStyle name="60% - Акцент4 104 2" xfId="2348"/>
    <cellStyle name="60% - Акцент4 105" xfId="2349"/>
    <cellStyle name="60% - Акцент4 105 2" xfId="2350"/>
    <cellStyle name="60% - Акцент4 106" xfId="2351"/>
    <cellStyle name="60% - Акцент4 106 2" xfId="2352"/>
    <cellStyle name="60% - Акцент4 107" xfId="2353"/>
    <cellStyle name="60% - Акцент4 107 2" xfId="2354"/>
    <cellStyle name="60% - Акцент4 108" xfId="2355"/>
    <cellStyle name="60% - Акцент4 108 2" xfId="2356"/>
    <cellStyle name="60% - Акцент4 109" xfId="2357"/>
    <cellStyle name="60% - Акцент4 109 2" xfId="2358"/>
    <cellStyle name="60% - Акцент4 11" xfId="2359"/>
    <cellStyle name="60% - Акцент4 110" xfId="2360"/>
    <cellStyle name="60% - Акцент4 110 2" xfId="2361"/>
    <cellStyle name="60% - Акцент4 111" xfId="2362"/>
    <cellStyle name="60% - Акцент4 111 2" xfId="2363"/>
    <cellStyle name="60% - Акцент4 112" xfId="2364"/>
    <cellStyle name="60% - Акцент4 112 2" xfId="2365"/>
    <cellStyle name="60% - Акцент4 113" xfId="2366"/>
    <cellStyle name="60% - Акцент4 113 2" xfId="2367"/>
    <cellStyle name="60% - Акцент4 114" xfId="2368"/>
    <cellStyle name="60% - Акцент4 114 2" xfId="2369"/>
    <cellStyle name="60% - Акцент4 115" xfId="2370"/>
    <cellStyle name="60% - Акцент4 115 2" xfId="2371"/>
    <cellStyle name="60% - Акцент4 116" xfId="2372"/>
    <cellStyle name="60% - Акцент4 116 2" xfId="2373"/>
    <cellStyle name="60% - Акцент4 117" xfId="2374"/>
    <cellStyle name="60% - Акцент4 117 2" xfId="2375"/>
    <cellStyle name="60% - Акцент4 118" xfId="2376"/>
    <cellStyle name="60% - Акцент4 118 2" xfId="2377"/>
    <cellStyle name="60% - Акцент4 119" xfId="2378"/>
    <cellStyle name="60% - Акцент4 119 2" xfId="2379"/>
    <cellStyle name="60% - Акцент4 12" xfId="2380"/>
    <cellStyle name="60% - Акцент4 120" xfId="2381"/>
    <cellStyle name="60% - Акцент4 120 2" xfId="2382"/>
    <cellStyle name="60% - Акцент4 121" xfId="2383"/>
    <cellStyle name="60% - Акцент4 121 2" xfId="2384"/>
    <cellStyle name="60% - Акцент4 122" xfId="2385"/>
    <cellStyle name="60% - Акцент4 122 2" xfId="2386"/>
    <cellStyle name="60% - Акцент4 123" xfId="2387"/>
    <cellStyle name="60% - Акцент4 123 2" xfId="2388"/>
    <cellStyle name="60% - Акцент4 124" xfId="2389"/>
    <cellStyle name="60% - Акцент4 124 2" xfId="2390"/>
    <cellStyle name="60% - Акцент4 13" xfId="2391"/>
    <cellStyle name="60% - Акцент4 14" xfId="2392"/>
    <cellStyle name="60% - Акцент4 15" xfId="2393"/>
    <cellStyle name="60% - Акцент4 16" xfId="2394"/>
    <cellStyle name="60% - Акцент4 17" xfId="2395"/>
    <cellStyle name="60% - Акцент4 18" xfId="2396"/>
    <cellStyle name="60% - Акцент4 19" xfId="2397"/>
    <cellStyle name="60% - Акцент4 19 2" xfId="2398"/>
    <cellStyle name="60% - Акцент4 19 3" xfId="2399"/>
    <cellStyle name="60% - Акцент4 19 4" xfId="2400"/>
    <cellStyle name="60% - Акцент4 2" xfId="2401"/>
    <cellStyle name="60% - Акцент4 20" xfId="2402"/>
    <cellStyle name="60% - Акцент4 20 2" xfId="2403"/>
    <cellStyle name="60% - Акцент4 20 3" xfId="2404"/>
    <cellStyle name="60% - Акцент4 20 4" xfId="2405"/>
    <cellStyle name="60% - Акцент4 21" xfId="2406"/>
    <cellStyle name="60% - Акцент4 21 2" xfId="2407"/>
    <cellStyle name="60% - Акцент4 21 3" xfId="2408"/>
    <cellStyle name="60% - Акцент4 21 4" xfId="2409"/>
    <cellStyle name="60% - Акцент4 22" xfId="2410"/>
    <cellStyle name="60% - Акцент4 22 2" xfId="2411"/>
    <cellStyle name="60% - Акцент4 22 3" xfId="2412"/>
    <cellStyle name="60% - Акцент4 22 4" xfId="2413"/>
    <cellStyle name="60% - Акцент4 23" xfId="2414"/>
    <cellStyle name="60% - Акцент4 23 2" xfId="2415"/>
    <cellStyle name="60% - Акцент4 23 3" xfId="2416"/>
    <cellStyle name="60% - Акцент4 23 4" xfId="2417"/>
    <cellStyle name="60% - Акцент4 24" xfId="2418"/>
    <cellStyle name="60% - Акцент4 24 2" xfId="2419"/>
    <cellStyle name="60% - Акцент4 24 3" xfId="2420"/>
    <cellStyle name="60% - Акцент4 24 4" xfId="2421"/>
    <cellStyle name="60% - Акцент4 25" xfId="2422"/>
    <cellStyle name="60% - Акцент4 25 2" xfId="2423"/>
    <cellStyle name="60% - Акцент4 25 3" xfId="2424"/>
    <cellStyle name="60% - Акцент4 25 4" xfId="2425"/>
    <cellStyle name="60% - Акцент4 26" xfId="2426"/>
    <cellStyle name="60% - Акцент4 26 2" xfId="2427"/>
    <cellStyle name="60% - Акцент4 26 3" xfId="2428"/>
    <cellStyle name="60% - Акцент4 26 4" xfId="2429"/>
    <cellStyle name="60% - Акцент4 27" xfId="2430"/>
    <cellStyle name="60% - Акцент4 27 2" xfId="2431"/>
    <cellStyle name="60% - Акцент4 27 3" xfId="2432"/>
    <cellStyle name="60% - Акцент4 27 4" xfId="2433"/>
    <cellStyle name="60% - Акцент4 28" xfId="2434"/>
    <cellStyle name="60% - Акцент4 28 2" xfId="2435"/>
    <cellStyle name="60% - Акцент4 28 3" xfId="2436"/>
    <cellStyle name="60% - Акцент4 28 4" xfId="2437"/>
    <cellStyle name="60% - Акцент4 29" xfId="2438"/>
    <cellStyle name="60% - Акцент4 29 2" xfId="2439"/>
    <cellStyle name="60% - Акцент4 29 3" xfId="2440"/>
    <cellStyle name="60% - Акцент4 29 4" xfId="2441"/>
    <cellStyle name="60% - Акцент4 3" xfId="2442"/>
    <cellStyle name="60% - Акцент4 30" xfId="2443"/>
    <cellStyle name="60% - Акцент4 30 2" xfId="2444"/>
    <cellStyle name="60% - Акцент4 30 3" xfId="2445"/>
    <cellStyle name="60% - Акцент4 30 4" xfId="2446"/>
    <cellStyle name="60% - Акцент4 31" xfId="2447"/>
    <cellStyle name="60% - Акцент4 31 2" xfId="2448"/>
    <cellStyle name="60% - Акцент4 31 3" xfId="2449"/>
    <cellStyle name="60% - Акцент4 31 4" xfId="2450"/>
    <cellStyle name="60% - Акцент4 32" xfId="2451"/>
    <cellStyle name="60% - Акцент4 32 2" xfId="2452"/>
    <cellStyle name="60% - Акцент4 32 3" xfId="2453"/>
    <cellStyle name="60% - Акцент4 32 4" xfId="2454"/>
    <cellStyle name="60% - Акцент4 33" xfId="2455"/>
    <cellStyle name="60% - Акцент4 33 2" xfId="2456"/>
    <cellStyle name="60% - Акцент4 33 3" xfId="2457"/>
    <cellStyle name="60% - Акцент4 33 4" xfId="2458"/>
    <cellStyle name="60% - Акцент4 34" xfId="2459"/>
    <cellStyle name="60% - Акцент4 34 2" xfId="2460"/>
    <cellStyle name="60% - Акцент4 34 3" xfId="2461"/>
    <cellStyle name="60% - Акцент4 34 4" xfId="2462"/>
    <cellStyle name="60% - Акцент4 35" xfId="2463"/>
    <cellStyle name="60% - Акцент4 35 2" xfId="2464"/>
    <cellStyle name="60% - Акцент4 35 3" xfId="2465"/>
    <cellStyle name="60% - Акцент4 35 4" xfId="2466"/>
    <cellStyle name="60% - Акцент4 36" xfId="2467"/>
    <cellStyle name="60% - Акцент4 36 2" xfId="2468"/>
    <cellStyle name="60% - Акцент4 36 3" xfId="2469"/>
    <cellStyle name="60% - Акцент4 36 4" xfId="2470"/>
    <cellStyle name="60% - Акцент4 37" xfId="2471"/>
    <cellStyle name="60% - Акцент4 37 2" xfId="2472"/>
    <cellStyle name="60% - Акцент4 37 3" xfId="2473"/>
    <cellStyle name="60% - Акцент4 37 4" xfId="2474"/>
    <cellStyle name="60% - Акцент4 38" xfId="2475"/>
    <cellStyle name="60% - Акцент4 38 2" xfId="2476"/>
    <cellStyle name="60% - Акцент4 38 3" xfId="2477"/>
    <cellStyle name="60% - Акцент4 38 4" xfId="2478"/>
    <cellStyle name="60% - Акцент4 39" xfId="2479"/>
    <cellStyle name="60% - Акцент4 39 2" xfId="2480"/>
    <cellStyle name="60% - Акцент4 39 3" xfId="2481"/>
    <cellStyle name="60% - Акцент4 39 4" xfId="2482"/>
    <cellStyle name="60% - Акцент4 4" xfId="2483"/>
    <cellStyle name="60% - Акцент4 40" xfId="2484"/>
    <cellStyle name="60% - Акцент4 40 2" xfId="2485"/>
    <cellStyle name="60% - Акцент4 40 3" xfId="2486"/>
    <cellStyle name="60% - Акцент4 40 4" xfId="2487"/>
    <cellStyle name="60% - Акцент4 41" xfId="2488"/>
    <cellStyle name="60% - Акцент4 41 2" xfId="2489"/>
    <cellStyle name="60% - Акцент4 41 3" xfId="2490"/>
    <cellStyle name="60% - Акцент4 41 4" xfId="2491"/>
    <cellStyle name="60% - Акцент4 42" xfId="2492"/>
    <cellStyle name="60% - Акцент4 42 2" xfId="2493"/>
    <cellStyle name="60% - Акцент4 42 3" xfId="2494"/>
    <cellStyle name="60% - Акцент4 42 4" xfId="2495"/>
    <cellStyle name="60% - Акцент4 43" xfId="2496"/>
    <cellStyle name="60% - Акцент4 43 2" xfId="2497"/>
    <cellStyle name="60% - Акцент4 43 3" xfId="2498"/>
    <cellStyle name="60% - Акцент4 43 4" xfId="2499"/>
    <cellStyle name="60% - Акцент4 44" xfId="2500"/>
    <cellStyle name="60% - Акцент4 44 2" xfId="2501"/>
    <cellStyle name="60% - Акцент4 44 3" xfId="2502"/>
    <cellStyle name="60% - Акцент4 44 4" xfId="2503"/>
    <cellStyle name="60% - Акцент4 45" xfId="2504"/>
    <cellStyle name="60% - Акцент4 45 2" xfId="2505"/>
    <cellStyle name="60% - Акцент4 45 3" xfId="2506"/>
    <cellStyle name="60% - Акцент4 45 4" xfId="2507"/>
    <cellStyle name="60% - Акцент4 46" xfId="2508"/>
    <cellStyle name="60% - Акцент4 46 2" xfId="2509"/>
    <cellStyle name="60% - Акцент4 46 3" xfId="2510"/>
    <cellStyle name="60% - Акцент4 46 4" xfId="2511"/>
    <cellStyle name="60% - Акцент4 47" xfId="2512"/>
    <cellStyle name="60% - Акцент4 47 2" xfId="2513"/>
    <cellStyle name="60% - Акцент4 47 3" xfId="2514"/>
    <cellStyle name="60% - Акцент4 47 4" xfId="2515"/>
    <cellStyle name="60% - Акцент4 48" xfId="2516"/>
    <cellStyle name="60% - Акцент4 48 2" xfId="2517"/>
    <cellStyle name="60% - Акцент4 48 3" xfId="2518"/>
    <cellStyle name="60% - Акцент4 48 4" xfId="2519"/>
    <cellStyle name="60% - Акцент4 49" xfId="2520"/>
    <cellStyle name="60% - Акцент4 49 2" xfId="2521"/>
    <cellStyle name="60% - Акцент4 49 3" xfId="2522"/>
    <cellStyle name="60% - Акцент4 49 4" xfId="2523"/>
    <cellStyle name="60% - Акцент4 5" xfId="2524"/>
    <cellStyle name="60% - Акцент4 50" xfId="2525"/>
    <cellStyle name="60% - Акцент4 50 2" xfId="2526"/>
    <cellStyle name="60% - Акцент4 50 3" xfId="2527"/>
    <cellStyle name="60% - Акцент4 50 4" xfId="2528"/>
    <cellStyle name="60% - Акцент4 51" xfId="2529"/>
    <cellStyle name="60% - Акцент4 51 2" xfId="2530"/>
    <cellStyle name="60% - Акцент4 51 3" xfId="2531"/>
    <cellStyle name="60% - Акцент4 51 4" xfId="2532"/>
    <cellStyle name="60% - Акцент4 52" xfId="2533"/>
    <cellStyle name="60% - Акцент4 52 2" xfId="2534"/>
    <cellStyle name="60% - Акцент4 52 3" xfId="2535"/>
    <cellStyle name="60% - Акцент4 52 4" xfId="2536"/>
    <cellStyle name="60% - Акцент4 53" xfId="2537"/>
    <cellStyle name="60% - Акцент4 53 2" xfId="2538"/>
    <cellStyle name="60% - Акцент4 53 3" xfId="2539"/>
    <cellStyle name="60% - Акцент4 53 4" xfId="2540"/>
    <cellStyle name="60% - Акцент4 54" xfId="2541"/>
    <cellStyle name="60% - Акцент4 54 2" xfId="2542"/>
    <cellStyle name="60% - Акцент4 54 3" xfId="2543"/>
    <cellStyle name="60% - Акцент4 54 4" xfId="2544"/>
    <cellStyle name="60% - Акцент4 55" xfId="2545"/>
    <cellStyle name="60% - Акцент4 55 2" xfId="2546"/>
    <cellStyle name="60% - Акцент4 55 3" xfId="2547"/>
    <cellStyle name="60% - Акцент4 55 4" xfId="2548"/>
    <cellStyle name="60% - Акцент4 56" xfId="2549"/>
    <cellStyle name="60% - Акцент4 56 2" xfId="2550"/>
    <cellStyle name="60% - Акцент4 56 3" xfId="2551"/>
    <cellStyle name="60% - Акцент4 56 4" xfId="2552"/>
    <cellStyle name="60% - Акцент4 57" xfId="2553"/>
    <cellStyle name="60% - Акцент4 57 2" xfId="2554"/>
    <cellStyle name="60% - Акцент4 57 3" xfId="2555"/>
    <cellStyle name="60% - Акцент4 57 4" xfId="2556"/>
    <cellStyle name="60% - Акцент4 58" xfId="2557"/>
    <cellStyle name="60% - Акцент4 58 2" xfId="2558"/>
    <cellStyle name="60% - Акцент4 58 3" xfId="2559"/>
    <cellStyle name="60% - Акцент4 58 4" xfId="2560"/>
    <cellStyle name="60% - Акцент4 59" xfId="2561"/>
    <cellStyle name="60% - Акцент4 59 2" xfId="2562"/>
    <cellStyle name="60% - Акцент4 59 3" xfId="2563"/>
    <cellStyle name="60% - Акцент4 59 4" xfId="2564"/>
    <cellStyle name="60% - Акцент4 6" xfId="2565"/>
    <cellStyle name="60% - Акцент4 60" xfId="2566"/>
    <cellStyle name="60% - Акцент4 60 2" xfId="2567"/>
    <cellStyle name="60% - Акцент4 60 3" xfId="2568"/>
    <cellStyle name="60% - Акцент4 60 4" xfId="2569"/>
    <cellStyle name="60% - Акцент4 61" xfId="2570"/>
    <cellStyle name="60% - Акцент4 61 2" xfId="2571"/>
    <cellStyle name="60% - Акцент4 61 3" xfId="2572"/>
    <cellStyle name="60% - Акцент4 61 4" xfId="2573"/>
    <cellStyle name="60% - Акцент4 62" xfId="2574"/>
    <cellStyle name="60% - Акцент4 62 2" xfId="2575"/>
    <cellStyle name="60% - Акцент4 62 3" xfId="2576"/>
    <cellStyle name="60% - Акцент4 62 4" xfId="2577"/>
    <cellStyle name="60% - Акцент4 63" xfId="2578"/>
    <cellStyle name="60% - Акцент4 63 2" xfId="2579"/>
    <cellStyle name="60% - Акцент4 63 3" xfId="2580"/>
    <cellStyle name="60% - Акцент4 63 4" xfId="2581"/>
    <cellStyle name="60% - Акцент4 64" xfId="2582"/>
    <cellStyle name="60% - Акцент4 64 2" xfId="2583"/>
    <cellStyle name="60% - Акцент4 64 3" xfId="2584"/>
    <cellStyle name="60% - Акцент4 64 4" xfId="2585"/>
    <cellStyle name="60% - Акцент4 65" xfId="2586"/>
    <cellStyle name="60% - Акцент4 65 2" xfId="2587"/>
    <cellStyle name="60% - Акцент4 65 3" xfId="2588"/>
    <cellStyle name="60% - Акцент4 65 4" xfId="2589"/>
    <cellStyle name="60% - Акцент4 66" xfId="2590"/>
    <cellStyle name="60% - Акцент4 66 2" xfId="2591"/>
    <cellStyle name="60% - Акцент4 66 3" xfId="2592"/>
    <cellStyle name="60% - Акцент4 66 4" xfId="2593"/>
    <cellStyle name="60% - Акцент4 67" xfId="2594"/>
    <cellStyle name="60% - Акцент4 67 2" xfId="2595"/>
    <cellStyle name="60% - Акцент4 67 3" xfId="2596"/>
    <cellStyle name="60% - Акцент4 67 4" xfId="2597"/>
    <cellStyle name="60% - Акцент4 68" xfId="2598"/>
    <cellStyle name="60% - Акцент4 68 2" xfId="2599"/>
    <cellStyle name="60% - Акцент4 68 3" xfId="2600"/>
    <cellStyle name="60% - Акцент4 68 4" xfId="2601"/>
    <cellStyle name="60% - Акцент4 69" xfId="2602"/>
    <cellStyle name="60% - Акцент4 69 2" xfId="2603"/>
    <cellStyle name="60% - Акцент4 69 3" xfId="2604"/>
    <cellStyle name="60% - Акцент4 69 4" xfId="2605"/>
    <cellStyle name="60% - Акцент4 7" xfId="2606"/>
    <cellStyle name="60% - Акцент4 70" xfId="2607"/>
    <cellStyle name="60% - Акцент4 70 2" xfId="2608"/>
    <cellStyle name="60% - Акцент4 70 3" xfId="2609"/>
    <cellStyle name="60% - Акцент4 70 4" xfId="2610"/>
    <cellStyle name="60% - Акцент4 71" xfId="2611"/>
    <cellStyle name="60% - Акцент4 71 2" xfId="2612"/>
    <cellStyle name="60% - Акцент4 71 3" xfId="2613"/>
    <cellStyle name="60% - Акцент4 71 4" xfId="2614"/>
    <cellStyle name="60% - Акцент4 72" xfId="2615"/>
    <cellStyle name="60% - Акцент4 72 2" xfId="2616"/>
    <cellStyle name="60% - Акцент4 72 3" xfId="2617"/>
    <cellStyle name="60% - Акцент4 72 4" xfId="2618"/>
    <cellStyle name="60% - Акцент4 73" xfId="2619"/>
    <cellStyle name="60% - Акцент4 73 2" xfId="2620"/>
    <cellStyle name="60% - Акцент4 73 3" xfId="2621"/>
    <cellStyle name="60% - Акцент4 73 4" xfId="2622"/>
    <cellStyle name="60% - Акцент4 74" xfId="2623"/>
    <cellStyle name="60% - Акцент4 74 2" xfId="2624"/>
    <cellStyle name="60% - Акцент4 74 3" xfId="2625"/>
    <cellStyle name="60% - Акцент4 74 4" xfId="2626"/>
    <cellStyle name="60% - Акцент4 75" xfId="2627"/>
    <cellStyle name="60% - Акцент4 75 2" xfId="2628"/>
    <cellStyle name="60% - Акцент4 75 3" xfId="2629"/>
    <cellStyle name="60% - Акцент4 75 4" xfId="2630"/>
    <cellStyle name="60% - Акцент4 76" xfId="2631"/>
    <cellStyle name="60% - Акцент4 76 2" xfId="2632"/>
    <cellStyle name="60% - Акцент4 76 3" xfId="2633"/>
    <cellStyle name="60% - Акцент4 76 4" xfId="2634"/>
    <cellStyle name="60% - Акцент4 77" xfId="2635"/>
    <cellStyle name="60% - Акцент4 77 2" xfId="2636"/>
    <cellStyle name="60% - Акцент4 77 3" xfId="2637"/>
    <cellStyle name="60% - Акцент4 77 4" xfId="2638"/>
    <cellStyle name="60% - Акцент4 78" xfId="2639"/>
    <cellStyle name="60% - Акцент4 78 2" xfId="2640"/>
    <cellStyle name="60% - Акцент4 78 3" xfId="2641"/>
    <cellStyle name="60% - Акцент4 78 4" xfId="2642"/>
    <cellStyle name="60% - Акцент4 79" xfId="2643"/>
    <cellStyle name="60% - Акцент4 79 2" xfId="2644"/>
    <cellStyle name="60% - Акцент4 79 3" xfId="2645"/>
    <cellStyle name="60% - Акцент4 79 4" xfId="2646"/>
    <cellStyle name="60% - Акцент4 8" xfId="2647"/>
    <cellStyle name="60% - Акцент4 80" xfId="2648"/>
    <cellStyle name="60% - Акцент4 80 2" xfId="2649"/>
    <cellStyle name="60% - Акцент4 80 3" xfId="2650"/>
    <cellStyle name="60% - Акцент4 80 4" xfId="2651"/>
    <cellStyle name="60% - Акцент4 81" xfId="2652"/>
    <cellStyle name="60% - Акцент4 81 2" xfId="2653"/>
    <cellStyle name="60% - Акцент4 81 3" xfId="2654"/>
    <cellStyle name="60% - Акцент4 81 4" xfId="2655"/>
    <cellStyle name="60% - Акцент4 82" xfId="2656"/>
    <cellStyle name="60% - Акцент4 82 2" xfId="2657"/>
    <cellStyle name="60% - Акцент4 82 3" xfId="2658"/>
    <cellStyle name="60% - Акцент4 82 4" xfId="2659"/>
    <cellStyle name="60% - Акцент4 83" xfId="2660"/>
    <cellStyle name="60% - Акцент4 83 2" xfId="2661"/>
    <cellStyle name="60% - Акцент4 83 3" xfId="2662"/>
    <cellStyle name="60% - Акцент4 83 4" xfId="2663"/>
    <cellStyle name="60% - Акцент4 84" xfId="2664"/>
    <cellStyle name="60% - Акцент4 84 2" xfId="2665"/>
    <cellStyle name="60% - Акцент4 84 3" xfId="2666"/>
    <cellStyle name="60% - Акцент4 84 4" xfId="2667"/>
    <cellStyle name="60% - Акцент4 85" xfId="2668"/>
    <cellStyle name="60% - Акцент4 85 2" xfId="2669"/>
    <cellStyle name="60% - Акцент4 85 3" xfId="2670"/>
    <cellStyle name="60% - Акцент4 85 4" xfId="2671"/>
    <cellStyle name="60% - Акцент4 86" xfId="2672"/>
    <cellStyle name="60% - Акцент4 86 2" xfId="2673"/>
    <cellStyle name="60% - Акцент4 86 3" xfId="2674"/>
    <cellStyle name="60% - Акцент4 86 4" xfId="2675"/>
    <cellStyle name="60% - Акцент4 87" xfId="2676"/>
    <cellStyle name="60% - Акцент4 87 2" xfId="2677"/>
    <cellStyle name="60% - Акцент4 87 3" xfId="2678"/>
    <cellStyle name="60% - Акцент4 87 4" xfId="2679"/>
    <cellStyle name="60% - Акцент4 88" xfId="2680"/>
    <cellStyle name="60% - Акцент4 88 2" xfId="2681"/>
    <cellStyle name="60% - Акцент4 88 3" xfId="2682"/>
    <cellStyle name="60% - Акцент4 88 4" xfId="2683"/>
    <cellStyle name="60% - Акцент4 89" xfId="2684"/>
    <cellStyle name="60% - Акцент4 89 2" xfId="2685"/>
    <cellStyle name="60% - Акцент4 89 3" xfId="2686"/>
    <cellStyle name="60% - Акцент4 89 4" xfId="2687"/>
    <cellStyle name="60% - Акцент4 9" xfId="2688"/>
    <cellStyle name="60% - Акцент4 90" xfId="2689"/>
    <cellStyle name="60% - Акцент4 90 2" xfId="2690"/>
    <cellStyle name="60% - Акцент4 90 3" xfId="2691"/>
    <cellStyle name="60% - Акцент4 90 4" xfId="2692"/>
    <cellStyle name="60% - Акцент4 91" xfId="2693"/>
    <cellStyle name="60% - Акцент4 91 2" xfId="2694"/>
    <cellStyle name="60% - Акцент4 91 3" xfId="2695"/>
    <cellStyle name="60% - Акцент4 91 4" xfId="2696"/>
    <cellStyle name="60% - Акцент4 92" xfId="2697"/>
    <cellStyle name="60% - Акцент4 92 2" xfId="2698"/>
    <cellStyle name="60% - Акцент4 92 3" xfId="2699"/>
    <cellStyle name="60% - Акцент4 92 4" xfId="2700"/>
    <cellStyle name="60% - Акцент4 93" xfId="2701"/>
    <cellStyle name="60% - Акцент4 93 2" xfId="2702"/>
    <cellStyle name="60% - Акцент4 93 3" xfId="2703"/>
    <cellStyle name="60% - Акцент4 93 4" xfId="2704"/>
    <cellStyle name="60% - Акцент4 94" xfId="2705"/>
    <cellStyle name="60% - Акцент4 94 2" xfId="2706"/>
    <cellStyle name="60% - Акцент4 94 3" xfId="2707"/>
    <cellStyle name="60% - Акцент4 94 4" xfId="2708"/>
    <cellStyle name="60% - Акцент4 95" xfId="2709"/>
    <cellStyle name="60% - Акцент4 95 2" xfId="2710"/>
    <cellStyle name="60% - Акцент4 96" xfId="2711"/>
    <cellStyle name="60% - Акцент4 96 2" xfId="2712"/>
    <cellStyle name="60% - Акцент4 97" xfId="2713"/>
    <cellStyle name="60% - Акцент4 97 2" xfId="2714"/>
    <cellStyle name="60% - Акцент4 98" xfId="2715"/>
    <cellStyle name="60% - Акцент4 98 2" xfId="2716"/>
    <cellStyle name="60% - Акцент4 99" xfId="2717"/>
    <cellStyle name="60% - Акцент4 99 2" xfId="2718"/>
    <cellStyle name="60% - Акцент5" xfId="2719" builtinId="48" customBuiltin="1"/>
    <cellStyle name="60% - Акцент6" xfId="3641" builtinId="52" customBuiltin="1"/>
    <cellStyle name="60% - Акцент6 10" xfId="2720"/>
    <cellStyle name="60% - Акцент6 100" xfId="2721"/>
    <cellStyle name="60% - Акцент6 100 2" xfId="2722"/>
    <cellStyle name="60% - Акцент6 101" xfId="2723"/>
    <cellStyle name="60% - Акцент6 101 2" xfId="2724"/>
    <cellStyle name="60% - Акцент6 102" xfId="2725"/>
    <cellStyle name="60% - Акцент6 102 2" xfId="2726"/>
    <cellStyle name="60% - Акцент6 103" xfId="2727"/>
    <cellStyle name="60% - Акцент6 103 2" xfId="2728"/>
    <cellStyle name="60% - Акцент6 104" xfId="2729"/>
    <cellStyle name="60% - Акцент6 104 2" xfId="2730"/>
    <cellStyle name="60% - Акцент6 105" xfId="2731"/>
    <cellStyle name="60% - Акцент6 105 2" xfId="2732"/>
    <cellStyle name="60% - Акцент6 106" xfId="2733"/>
    <cellStyle name="60% - Акцент6 106 2" xfId="2734"/>
    <cellStyle name="60% - Акцент6 107" xfId="2735"/>
    <cellStyle name="60% - Акцент6 107 2" xfId="2736"/>
    <cellStyle name="60% - Акцент6 108" xfId="2737"/>
    <cellStyle name="60% - Акцент6 108 2" xfId="2738"/>
    <cellStyle name="60% - Акцент6 109" xfId="2739"/>
    <cellStyle name="60% - Акцент6 109 2" xfId="2740"/>
    <cellStyle name="60% - Акцент6 11" xfId="2741"/>
    <cellStyle name="60% - Акцент6 110" xfId="2742"/>
    <cellStyle name="60% - Акцент6 110 2" xfId="2743"/>
    <cellStyle name="60% - Акцент6 111" xfId="2744"/>
    <cellStyle name="60% - Акцент6 111 2" xfId="2745"/>
    <cellStyle name="60% - Акцент6 112" xfId="2746"/>
    <cellStyle name="60% - Акцент6 112 2" xfId="2747"/>
    <cellStyle name="60% - Акцент6 113" xfId="2748"/>
    <cellStyle name="60% - Акцент6 113 2" xfId="2749"/>
    <cellStyle name="60% - Акцент6 114" xfId="2750"/>
    <cellStyle name="60% - Акцент6 114 2" xfId="2751"/>
    <cellStyle name="60% - Акцент6 115" xfId="2752"/>
    <cellStyle name="60% - Акцент6 115 2" xfId="2753"/>
    <cellStyle name="60% - Акцент6 116" xfId="2754"/>
    <cellStyle name="60% - Акцент6 116 2" xfId="2755"/>
    <cellStyle name="60% - Акцент6 117" xfId="2756"/>
    <cellStyle name="60% - Акцент6 117 2" xfId="2757"/>
    <cellStyle name="60% - Акцент6 118" xfId="2758"/>
    <cellStyle name="60% - Акцент6 118 2" xfId="2759"/>
    <cellStyle name="60% - Акцент6 119" xfId="2760"/>
    <cellStyle name="60% - Акцент6 119 2" xfId="2761"/>
    <cellStyle name="60% - Акцент6 12" xfId="2762"/>
    <cellStyle name="60% - Акцент6 120" xfId="2763"/>
    <cellStyle name="60% - Акцент6 120 2" xfId="2764"/>
    <cellStyle name="60% - Акцент6 121" xfId="2765"/>
    <cellStyle name="60% - Акцент6 121 2" xfId="2766"/>
    <cellStyle name="60% - Акцент6 122" xfId="2767"/>
    <cellStyle name="60% - Акцент6 122 2" xfId="2768"/>
    <cellStyle name="60% - Акцент6 123" xfId="2769"/>
    <cellStyle name="60% - Акцент6 123 2" xfId="2770"/>
    <cellStyle name="60% - Акцент6 124" xfId="2771"/>
    <cellStyle name="60% - Акцент6 124 2" xfId="2772"/>
    <cellStyle name="60% - Акцент6 13" xfId="2773"/>
    <cellStyle name="60% - Акцент6 14" xfId="2774"/>
    <cellStyle name="60% - Акцент6 15" xfId="2775"/>
    <cellStyle name="60% - Акцент6 16" xfId="2776"/>
    <cellStyle name="60% - Акцент6 17" xfId="2777"/>
    <cellStyle name="60% - Акцент6 18" xfId="2778"/>
    <cellStyle name="60% - Акцент6 19" xfId="2779"/>
    <cellStyle name="60% - Акцент6 19 2" xfId="2780"/>
    <cellStyle name="60% - Акцент6 19 3" xfId="2781"/>
    <cellStyle name="60% - Акцент6 19 4" xfId="2782"/>
    <cellStyle name="60% - Акцент6 2" xfId="2783"/>
    <cellStyle name="60% - Акцент6 20" xfId="2784"/>
    <cellStyle name="60% - Акцент6 20 2" xfId="2785"/>
    <cellStyle name="60% - Акцент6 20 3" xfId="2786"/>
    <cellStyle name="60% - Акцент6 20 4" xfId="2787"/>
    <cellStyle name="60% - Акцент6 21" xfId="2788"/>
    <cellStyle name="60% - Акцент6 21 2" xfId="2789"/>
    <cellStyle name="60% - Акцент6 21 3" xfId="2790"/>
    <cellStyle name="60% - Акцент6 21 4" xfId="2791"/>
    <cellStyle name="60% - Акцент6 22" xfId="2792"/>
    <cellStyle name="60% - Акцент6 22 2" xfId="2793"/>
    <cellStyle name="60% - Акцент6 22 3" xfId="2794"/>
    <cellStyle name="60% - Акцент6 22 4" xfId="2795"/>
    <cellStyle name="60% - Акцент6 23" xfId="2796"/>
    <cellStyle name="60% - Акцент6 23 2" xfId="2797"/>
    <cellStyle name="60% - Акцент6 23 3" xfId="2798"/>
    <cellStyle name="60% - Акцент6 23 4" xfId="2799"/>
    <cellStyle name="60% - Акцент6 24" xfId="2800"/>
    <cellStyle name="60% - Акцент6 24 2" xfId="2801"/>
    <cellStyle name="60% - Акцент6 24 3" xfId="2802"/>
    <cellStyle name="60% - Акцент6 24 4" xfId="2803"/>
    <cellStyle name="60% - Акцент6 25" xfId="2804"/>
    <cellStyle name="60% - Акцент6 25 2" xfId="2805"/>
    <cellStyle name="60% - Акцент6 25 3" xfId="2806"/>
    <cellStyle name="60% - Акцент6 25 4" xfId="2807"/>
    <cellStyle name="60% - Акцент6 26" xfId="2808"/>
    <cellStyle name="60% - Акцент6 26 2" xfId="2809"/>
    <cellStyle name="60% - Акцент6 26 3" xfId="2810"/>
    <cellStyle name="60% - Акцент6 26 4" xfId="2811"/>
    <cellStyle name="60% - Акцент6 27" xfId="2812"/>
    <cellStyle name="60% - Акцент6 27 2" xfId="2813"/>
    <cellStyle name="60% - Акцент6 27 3" xfId="2814"/>
    <cellStyle name="60% - Акцент6 27 4" xfId="2815"/>
    <cellStyle name="60% - Акцент6 28" xfId="2816"/>
    <cellStyle name="60% - Акцент6 28 2" xfId="2817"/>
    <cellStyle name="60% - Акцент6 28 3" xfId="2818"/>
    <cellStyle name="60% - Акцент6 28 4" xfId="2819"/>
    <cellStyle name="60% - Акцент6 29" xfId="2820"/>
    <cellStyle name="60% - Акцент6 29 2" xfId="2821"/>
    <cellStyle name="60% - Акцент6 29 3" xfId="2822"/>
    <cellStyle name="60% - Акцент6 29 4" xfId="2823"/>
    <cellStyle name="60% - Акцент6 3" xfId="2824"/>
    <cellStyle name="60% - Акцент6 30" xfId="2825"/>
    <cellStyle name="60% - Акцент6 30 2" xfId="2826"/>
    <cellStyle name="60% - Акцент6 30 3" xfId="2827"/>
    <cellStyle name="60% - Акцент6 30 4" xfId="2828"/>
    <cellStyle name="60% - Акцент6 31" xfId="2829"/>
    <cellStyle name="60% - Акцент6 31 2" xfId="2830"/>
    <cellStyle name="60% - Акцент6 31 3" xfId="2831"/>
    <cellStyle name="60% - Акцент6 31 4" xfId="2832"/>
    <cellStyle name="60% - Акцент6 32" xfId="2833"/>
    <cellStyle name="60% - Акцент6 32 2" xfId="2834"/>
    <cellStyle name="60% - Акцент6 32 3" xfId="2835"/>
    <cellStyle name="60% - Акцент6 32 4" xfId="2836"/>
    <cellStyle name="60% - Акцент6 33" xfId="2837"/>
    <cellStyle name="60% - Акцент6 33 2" xfId="2838"/>
    <cellStyle name="60% - Акцент6 33 3" xfId="2839"/>
    <cellStyle name="60% - Акцент6 33 4" xfId="2840"/>
    <cellStyle name="60% - Акцент6 34" xfId="2841"/>
    <cellStyle name="60% - Акцент6 34 2" xfId="2842"/>
    <cellStyle name="60% - Акцент6 34 3" xfId="2843"/>
    <cellStyle name="60% - Акцент6 34 4" xfId="2844"/>
    <cellStyle name="60% - Акцент6 35" xfId="2845"/>
    <cellStyle name="60% - Акцент6 35 2" xfId="2846"/>
    <cellStyle name="60% - Акцент6 35 3" xfId="2847"/>
    <cellStyle name="60% - Акцент6 35 4" xfId="2848"/>
    <cellStyle name="60% - Акцент6 36" xfId="2849"/>
    <cellStyle name="60% - Акцент6 36 2" xfId="2850"/>
    <cellStyle name="60% - Акцент6 36 3" xfId="2851"/>
    <cellStyle name="60% - Акцент6 36 4" xfId="2852"/>
    <cellStyle name="60% - Акцент6 37" xfId="2853"/>
    <cellStyle name="60% - Акцент6 37 2" xfId="2854"/>
    <cellStyle name="60% - Акцент6 37 3" xfId="2855"/>
    <cellStyle name="60% - Акцент6 37 4" xfId="2856"/>
    <cellStyle name="60% - Акцент6 38" xfId="2857"/>
    <cellStyle name="60% - Акцент6 38 2" xfId="2858"/>
    <cellStyle name="60% - Акцент6 38 3" xfId="2859"/>
    <cellStyle name="60% - Акцент6 38 4" xfId="2860"/>
    <cellStyle name="60% - Акцент6 39" xfId="2861"/>
    <cellStyle name="60% - Акцент6 39 2" xfId="2862"/>
    <cellStyle name="60% - Акцент6 39 3" xfId="2863"/>
    <cellStyle name="60% - Акцент6 39 4" xfId="2864"/>
    <cellStyle name="60% - Акцент6 4" xfId="2865"/>
    <cellStyle name="60% - Акцент6 40" xfId="2866"/>
    <cellStyle name="60% - Акцент6 40 2" xfId="2867"/>
    <cellStyle name="60% - Акцент6 40 3" xfId="2868"/>
    <cellStyle name="60% - Акцент6 40 4" xfId="2869"/>
    <cellStyle name="60% - Акцент6 41" xfId="2870"/>
    <cellStyle name="60% - Акцент6 41 2" xfId="2871"/>
    <cellStyle name="60% - Акцент6 41 3" xfId="2872"/>
    <cellStyle name="60% - Акцент6 41 4" xfId="2873"/>
    <cellStyle name="60% - Акцент6 42" xfId="2874"/>
    <cellStyle name="60% - Акцент6 42 2" xfId="2875"/>
    <cellStyle name="60% - Акцент6 42 3" xfId="2876"/>
    <cellStyle name="60% - Акцент6 42 4" xfId="2877"/>
    <cellStyle name="60% - Акцент6 43" xfId="2878"/>
    <cellStyle name="60% - Акцент6 43 2" xfId="2879"/>
    <cellStyle name="60% - Акцент6 43 3" xfId="2880"/>
    <cellStyle name="60% - Акцент6 43 4" xfId="2881"/>
    <cellStyle name="60% - Акцент6 44" xfId="2882"/>
    <cellStyle name="60% - Акцент6 44 2" xfId="2883"/>
    <cellStyle name="60% - Акцент6 44 3" xfId="2884"/>
    <cellStyle name="60% - Акцент6 44 4" xfId="2885"/>
    <cellStyle name="60% - Акцент6 45" xfId="2886"/>
    <cellStyle name="60% - Акцент6 45 2" xfId="2887"/>
    <cellStyle name="60% - Акцент6 45 3" xfId="2888"/>
    <cellStyle name="60% - Акцент6 45 4" xfId="2889"/>
    <cellStyle name="60% - Акцент6 46" xfId="2890"/>
    <cellStyle name="60% - Акцент6 46 2" xfId="2891"/>
    <cellStyle name="60% - Акцент6 46 3" xfId="2892"/>
    <cellStyle name="60% - Акцент6 46 4" xfId="2893"/>
    <cellStyle name="60% - Акцент6 47" xfId="2894"/>
    <cellStyle name="60% - Акцент6 47 2" xfId="2895"/>
    <cellStyle name="60% - Акцент6 47 3" xfId="2896"/>
    <cellStyle name="60% - Акцент6 47 4" xfId="2897"/>
    <cellStyle name="60% - Акцент6 48" xfId="2898"/>
    <cellStyle name="60% - Акцент6 48 2" xfId="2899"/>
    <cellStyle name="60% - Акцент6 48 3" xfId="2900"/>
    <cellStyle name="60% - Акцент6 48 4" xfId="2901"/>
    <cellStyle name="60% - Акцент6 49" xfId="2902"/>
    <cellStyle name="60% - Акцент6 49 2" xfId="2903"/>
    <cellStyle name="60% - Акцент6 49 3" xfId="2904"/>
    <cellStyle name="60% - Акцент6 49 4" xfId="2905"/>
    <cellStyle name="60% - Акцент6 5" xfId="2906"/>
    <cellStyle name="60% - Акцент6 50" xfId="2907"/>
    <cellStyle name="60% - Акцент6 50 2" xfId="2908"/>
    <cellStyle name="60% - Акцент6 50 3" xfId="2909"/>
    <cellStyle name="60% - Акцент6 50 4" xfId="2910"/>
    <cellStyle name="60% - Акцент6 51" xfId="2911"/>
    <cellStyle name="60% - Акцент6 51 2" xfId="2912"/>
    <cellStyle name="60% - Акцент6 51 3" xfId="2913"/>
    <cellStyle name="60% - Акцент6 51 4" xfId="2914"/>
    <cellStyle name="60% - Акцент6 52" xfId="2915"/>
    <cellStyle name="60% - Акцент6 52 2" xfId="2916"/>
    <cellStyle name="60% - Акцент6 52 3" xfId="2917"/>
    <cellStyle name="60% - Акцент6 52 4" xfId="2918"/>
    <cellStyle name="60% - Акцент6 53" xfId="2919"/>
    <cellStyle name="60% - Акцент6 53 2" xfId="2920"/>
    <cellStyle name="60% - Акцент6 53 3" xfId="2921"/>
    <cellStyle name="60% - Акцент6 53 4" xfId="2922"/>
    <cellStyle name="60% - Акцент6 54" xfId="2923"/>
    <cellStyle name="60% - Акцент6 54 2" xfId="2924"/>
    <cellStyle name="60% - Акцент6 54 3" xfId="2925"/>
    <cellStyle name="60% - Акцент6 54 4" xfId="2926"/>
    <cellStyle name="60% - Акцент6 55" xfId="2927"/>
    <cellStyle name="60% - Акцент6 55 2" xfId="2928"/>
    <cellStyle name="60% - Акцент6 55 3" xfId="2929"/>
    <cellStyle name="60% - Акцент6 55 4" xfId="2930"/>
    <cellStyle name="60% - Акцент6 56" xfId="2931"/>
    <cellStyle name="60% - Акцент6 56 2" xfId="2932"/>
    <cellStyle name="60% - Акцент6 56 3" xfId="2933"/>
    <cellStyle name="60% - Акцент6 56 4" xfId="2934"/>
    <cellStyle name="60% - Акцент6 57" xfId="2935"/>
    <cellStyle name="60% - Акцент6 57 2" xfId="2936"/>
    <cellStyle name="60% - Акцент6 57 3" xfId="2937"/>
    <cellStyle name="60% - Акцент6 57 4" xfId="2938"/>
    <cellStyle name="60% - Акцент6 58" xfId="2939"/>
    <cellStyle name="60% - Акцент6 58 2" xfId="2940"/>
    <cellStyle name="60% - Акцент6 58 3" xfId="2941"/>
    <cellStyle name="60% - Акцент6 58 4" xfId="2942"/>
    <cellStyle name="60% - Акцент6 59" xfId="2943"/>
    <cellStyle name="60% - Акцент6 59 2" xfId="2944"/>
    <cellStyle name="60% - Акцент6 59 3" xfId="2945"/>
    <cellStyle name="60% - Акцент6 59 4" xfId="2946"/>
    <cellStyle name="60% - Акцент6 6" xfId="2947"/>
    <cellStyle name="60% - Акцент6 60" xfId="2948"/>
    <cellStyle name="60% - Акцент6 60 2" xfId="2949"/>
    <cellStyle name="60% - Акцент6 60 3" xfId="2950"/>
    <cellStyle name="60% - Акцент6 60 4" xfId="2951"/>
    <cellStyle name="60% - Акцент6 61" xfId="2952"/>
    <cellStyle name="60% - Акцент6 61 2" xfId="2953"/>
    <cellStyle name="60% - Акцент6 61 3" xfId="2954"/>
    <cellStyle name="60% - Акцент6 61 4" xfId="2955"/>
    <cellStyle name="60% - Акцент6 62" xfId="2956"/>
    <cellStyle name="60% - Акцент6 62 2" xfId="2957"/>
    <cellStyle name="60% - Акцент6 62 3" xfId="2958"/>
    <cellStyle name="60% - Акцент6 62 4" xfId="2959"/>
    <cellStyle name="60% - Акцент6 63" xfId="2960"/>
    <cellStyle name="60% - Акцент6 63 2" xfId="2961"/>
    <cellStyle name="60% - Акцент6 63 3" xfId="2962"/>
    <cellStyle name="60% - Акцент6 63 4" xfId="2963"/>
    <cellStyle name="60% - Акцент6 64" xfId="2964"/>
    <cellStyle name="60% - Акцент6 64 2" xfId="2965"/>
    <cellStyle name="60% - Акцент6 64 3" xfId="2966"/>
    <cellStyle name="60% - Акцент6 64 4" xfId="2967"/>
    <cellStyle name="60% - Акцент6 65" xfId="2968"/>
    <cellStyle name="60% - Акцент6 65 2" xfId="2969"/>
    <cellStyle name="60% - Акцент6 65 3" xfId="2970"/>
    <cellStyle name="60% - Акцент6 65 4" xfId="2971"/>
    <cellStyle name="60% - Акцент6 66" xfId="2972"/>
    <cellStyle name="60% - Акцент6 66 2" xfId="2973"/>
    <cellStyle name="60% - Акцент6 66 3" xfId="2974"/>
    <cellStyle name="60% - Акцент6 66 4" xfId="2975"/>
    <cellStyle name="60% - Акцент6 67" xfId="2976"/>
    <cellStyle name="60% - Акцент6 67 2" xfId="2977"/>
    <cellStyle name="60% - Акцент6 67 3" xfId="2978"/>
    <cellStyle name="60% - Акцент6 67 4" xfId="2979"/>
    <cellStyle name="60% - Акцент6 68" xfId="2980"/>
    <cellStyle name="60% - Акцент6 68 2" xfId="2981"/>
    <cellStyle name="60% - Акцент6 68 3" xfId="2982"/>
    <cellStyle name="60% - Акцент6 68 4" xfId="2983"/>
    <cellStyle name="60% - Акцент6 69" xfId="2984"/>
    <cellStyle name="60% - Акцент6 69 2" xfId="2985"/>
    <cellStyle name="60% - Акцент6 69 3" xfId="2986"/>
    <cellStyle name="60% - Акцент6 69 4" xfId="2987"/>
    <cellStyle name="60% - Акцент6 7" xfId="2988"/>
    <cellStyle name="60% - Акцент6 70" xfId="2989"/>
    <cellStyle name="60% - Акцент6 70 2" xfId="2990"/>
    <cellStyle name="60% - Акцент6 70 3" xfId="2991"/>
    <cellStyle name="60% - Акцент6 70 4" xfId="2992"/>
    <cellStyle name="60% - Акцент6 71" xfId="2993"/>
    <cellStyle name="60% - Акцент6 71 2" xfId="2994"/>
    <cellStyle name="60% - Акцент6 71 3" xfId="2995"/>
    <cellStyle name="60% - Акцент6 71 4" xfId="2996"/>
    <cellStyle name="60% - Акцент6 72" xfId="2997"/>
    <cellStyle name="60% - Акцент6 72 2" xfId="2998"/>
    <cellStyle name="60% - Акцент6 72 3" xfId="2999"/>
    <cellStyle name="60% - Акцент6 72 4" xfId="3000"/>
    <cellStyle name="60% - Акцент6 73" xfId="3001"/>
    <cellStyle name="60% - Акцент6 73 2" xfId="3002"/>
    <cellStyle name="60% - Акцент6 73 3" xfId="3003"/>
    <cellStyle name="60% - Акцент6 73 4" xfId="3004"/>
    <cellStyle name="60% - Акцент6 74" xfId="3005"/>
    <cellStyle name="60% - Акцент6 74 2" xfId="3006"/>
    <cellStyle name="60% - Акцент6 74 3" xfId="3007"/>
    <cellStyle name="60% - Акцент6 74 4" xfId="3008"/>
    <cellStyle name="60% - Акцент6 75" xfId="3009"/>
    <cellStyle name="60% - Акцент6 75 2" xfId="3010"/>
    <cellStyle name="60% - Акцент6 75 3" xfId="3011"/>
    <cellStyle name="60% - Акцент6 75 4" xfId="3012"/>
    <cellStyle name="60% - Акцент6 76" xfId="3013"/>
    <cellStyle name="60% - Акцент6 76 2" xfId="3014"/>
    <cellStyle name="60% - Акцент6 76 3" xfId="3015"/>
    <cellStyle name="60% - Акцент6 76 4" xfId="3016"/>
    <cellStyle name="60% - Акцент6 77" xfId="3017"/>
    <cellStyle name="60% - Акцент6 77 2" xfId="3018"/>
    <cellStyle name="60% - Акцент6 77 3" xfId="3019"/>
    <cellStyle name="60% - Акцент6 77 4" xfId="3020"/>
    <cellStyle name="60% - Акцент6 78" xfId="3021"/>
    <cellStyle name="60% - Акцент6 78 2" xfId="3022"/>
    <cellStyle name="60% - Акцент6 78 3" xfId="3023"/>
    <cellStyle name="60% - Акцент6 78 4" xfId="3024"/>
    <cellStyle name="60% - Акцент6 79" xfId="3025"/>
    <cellStyle name="60% - Акцент6 79 2" xfId="3026"/>
    <cellStyle name="60% - Акцент6 79 3" xfId="3027"/>
    <cellStyle name="60% - Акцент6 79 4" xfId="3028"/>
    <cellStyle name="60% - Акцент6 8" xfId="3029"/>
    <cellStyle name="60% - Акцент6 80" xfId="3030"/>
    <cellStyle name="60% - Акцент6 80 2" xfId="3031"/>
    <cellStyle name="60% - Акцент6 80 3" xfId="3032"/>
    <cellStyle name="60% - Акцент6 80 4" xfId="3033"/>
    <cellStyle name="60% - Акцент6 81" xfId="3034"/>
    <cellStyle name="60% - Акцент6 81 2" xfId="3035"/>
    <cellStyle name="60% - Акцент6 81 3" xfId="3036"/>
    <cellStyle name="60% - Акцент6 81 4" xfId="3037"/>
    <cellStyle name="60% - Акцент6 82" xfId="3038"/>
    <cellStyle name="60% - Акцент6 82 2" xfId="3039"/>
    <cellStyle name="60% - Акцент6 82 3" xfId="3040"/>
    <cellStyle name="60% - Акцент6 82 4" xfId="3041"/>
    <cellStyle name="60% - Акцент6 83" xfId="3042"/>
    <cellStyle name="60% - Акцент6 83 2" xfId="3043"/>
    <cellStyle name="60% - Акцент6 83 3" xfId="3044"/>
    <cellStyle name="60% - Акцент6 83 4" xfId="3045"/>
    <cellStyle name="60% - Акцент6 84" xfId="3046"/>
    <cellStyle name="60% - Акцент6 84 2" xfId="3047"/>
    <cellStyle name="60% - Акцент6 84 3" xfId="3048"/>
    <cellStyle name="60% - Акцент6 84 4" xfId="3049"/>
    <cellStyle name="60% - Акцент6 85" xfId="3050"/>
    <cellStyle name="60% - Акцент6 85 2" xfId="3051"/>
    <cellStyle name="60% - Акцент6 85 3" xfId="3052"/>
    <cellStyle name="60% - Акцент6 85 4" xfId="3053"/>
    <cellStyle name="60% - Акцент6 86" xfId="3054"/>
    <cellStyle name="60% - Акцент6 86 2" xfId="3055"/>
    <cellStyle name="60% - Акцент6 86 3" xfId="3056"/>
    <cellStyle name="60% - Акцент6 86 4" xfId="3057"/>
    <cellStyle name="60% - Акцент6 87" xfId="3058"/>
    <cellStyle name="60% - Акцент6 87 2" xfId="3059"/>
    <cellStyle name="60% - Акцент6 87 3" xfId="3060"/>
    <cellStyle name="60% - Акцент6 87 4" xfId="3061"/>
    <cellStyle name="60% - Акцент6 88" xfId="3062"/>
    <cellStyle name="60% - Акцент6 88 2" xfId="3063"/>
    <cellStyle name="60% - Акцент6 88 3" xfId="3064"/>
    <cellStyle name="60% - Акцент6 88 4" xfId="3065"/>
    <cellStyle name="60% - Акцент6 89" xfId="3066"/>
    <cellStyle name="60% - Акцент6 89 2" xfId="3067"/>
    <cellStyle name="60% - Акцент6 89 3" xfId="3068"/>
    <cellStyle name="60% - Акцент6 89 4" xfId="3069"/>
    <cellStyle name="60% - Акцент6 9" xfId="3070"/>
    <cellStyle name="60% - Акцент6 90" xfId="3071"/>
    <cellStyle name="60% - Акцент6 90 2" xfId="3072"/>
    <cellStyle name="60% - Акцент6 90 3" xfId="3073"/>
    <cellStyle name="60% - Акцент6 90 4" xfId="3074"/>
    <cellStyle name="60% - Акцент6 91" xfId="3075"/>
    <cellStyle name="60% - Акцент6 91 2" xfId="3076"/>
    <cellStyle name="60% - Акцент6 91 3" xfId="3077"/>
    <cellStyle name="60% - Акцент6 91 4" xfId="3078"/>
    <cellStyle name="60% - Акцент6 92" xfId="3079"/>
    <cellStyle name="60% - Акцент6 92 2" xfId="3080"/>
    <cellStyle name="60% - Акцент6 92 3" xfId="3081"/>
    <cellStyle name="60% - Акцент6 92 4" xfId="3082"/>
    <cellStyle name="60% - Акцент6 93" xfId="3083"/>
    <cellStyle name="60% - Акцент6 93 2" xfId="3084"/>
    <cellStyle name="60% - Акцент6 93 3" xfId="3085"/>
    <cellStyle name="60% - Акцент6 93 4" xfId="3086"/>
    <cellStyle name="60% - Акцент6 94" xfId="3087"/>
    <cellStyle name="60% - Акцент6 94 2" xfId="3088"/>
    <cellStyle name="60% - Акцент6 94 3" xfId="3089"/>
    <cellStyle name="60% - Акцент6 94 4" xfId="3090"/>
    <cellStyle name="60% - Акцент6 95" xfId="3091"/>
    <cellStyle name="60% - Акцент6 95 2" xfId="3092"/>
    <cellStyle name="60% - Акцент6 96" xfId="3093"/>
    <cellStyle name="60% - Акцент6 96 2" xfId="3094"/>
    <cellStyle name="60% - Акцент6 97" xfId="3095"/>
    <cellStyle name="60% - Акцент6 97 2" xfId="3096"/>
    <cellStyle name="60% - Акцент6 98" xfId="3097"/>
    <cellStyle name="60% - Акцент6 98 2" xfId="3098"/>
    <cellStyle name="60% - Акцент6 99" xfId="3099"/>
    <cellStyle name="60% - Акцент6 99 2" xfId="3100"/>
    <cellStyle name="Акцент1" xfId="3101" builtinId="29" customBuiltin="1"/>
    <cellStyle name="Акцент2" xfId="3102" builtinId="33" customBuiltin="1"/>
    <cellStyle name="Акцент3" xfId="3103" builtinId="37" customBuiltin="1"/>
    <cellStyle name="Акцент4" xfId="3104" builtinId="41" customBuiltin="1"/>
    <cellStyle name="Акцент5" xfId="3105" builtinId="45" customBuiltin="1"/>
    <cellStyle name="Акцент6" xfId="3106" builtinId="49" customBuiltin="1"/>
    <cellStyle name="Ввод " xfId="3107" builtinId="20" customBuiltin="1"/>
    <cellStyle name="Вывод" xfId="3108" builtinId="21" customBuiltin="1"/>
    <cellStyle name="Вычисление" xfId="3109" builtinId="22" customBuiltin="1"/>
    <cellStyle name="Денежный 10" xfId="3110"/>
    <cellStyle name="Денежный 11" xfId="3111"/>
    <cellStyle name="Денежный 12" xfId="3112"/>
    <cellStyle name="Денежный 13" xfId="3113"/>
    <cellStyle name="Денежный 14" xfId="3114"/>
    <cellStyle name="Денежный 15" xfId="3115"/>
    <cellStyle name="Денежный 16" xfId="3116"/>
    <cellStyle name="Денежный 17" xfId="3117"/>
    <cellStyle name="Денежный 18" xfId="3118"/>
    <cellStyle name="Денежный 18 2" xfId="3119"/>
    <cellStyle name="Денежный 18 3" xfId="3120"/>
    <cellStyle name="Денежный 18 4" xfId="3121"/>
    <cellStyle name="Денежный 19" xfId="3122"/>
    <cellStyle name="Денежный 19 2" xfId="3123"/>
    <cellStyle name="Денежный 19 3" xfId="3124"/>
    <cellStyle name="Денежный 19 4" xfId="3125"/>
    <cellStyle name="Денежный 2" xfId="3126"/>
    <cellStyle name="Денежный 20" xfId="3127"/>
    <cellStyle name="Денежный 20 2" xfId="3128"/>
    <cellStyle name="Денежный 20 3" xfId="3129"/>
    <cellStyle name="Денежный 20 4" xfId="3130"/>
    <cellStyle name="Денежный 3" xfId="3131"/>
    <cellStyle name="Денежный 4" xfId="3132"/>
    <cellStyle name="Денежный 5" xfId="3133"/>
    <cellStyle name="Денежный 6" xfId="3134"/>
    <cellStyle name="Денежный 7" xfId="3135"/>
    <cellStyle name="Денежный 8" xfId="3136"/>
    <cellStyle name="Денежный 9" xfId="3137"/>
    <cellStyle name="Заголовок 1" xfId="3138" builtinId="16" customBuiltin="1"/>
    <cellStyle name="Заголовок 2" xfId="3139" builtinId="17" customBuiltin="1"/>
    <cellStyle name="Заголовок 3" xfId="3140" builtinId="18" customBuiltin="1"/>
    <cellStyle name="Заголовок 4" xfId="3141" builtinId="19" customBuiltin="1"/>
    <cellStyle name="Итог" xfId="3142" builtinId="25" customBuiltin="1"/>
    <cellStyle name="Контрольная ячейка" xfId="3143" builtinId="23" customBuiltin="1"/>
    <cellStyle name="Название" xfId="3144" builtinId="15" customBuiltin="1"/>
    <cellStyle name="Нейтральный" xfId="3145" builtinId="28" customBuiltin="1"/>
    <cellStyle name="Обычный" xfId="0" builtinId="0"/>
    <cellStyle name="Обычный 10" xfId="3146"/>
    <cellStyle name="Обычный 11" xfId="3147"/>
    <cellStyle name="Обычный 12" xfId="3148"/>
    <cellStyle name="Обычный 13" xfId="3149"/>
    <cellStyle name="Обычный 14" xfId="3150"/>
    <cellStyle name="Обычный 15" xfId="3151"/>
    <cellStyle name="Обычный 16" xfId="3152"/>
    <cellStyle name="Обычный 17" xfId="3153"/>
    <cellStyle name="Обычный 18" xfId="3676"/>
    <cellStyle name="Обычный 19" xfId="3677"/>
    <cellStyle name="Обычный 2" xfId="3154"/>
    <cellStyle name="Обычный 2 2" xfId="3678"/>
    <cellStyle name="Обычный 20" xfId="3679"/>
    <cellStyle name="Обычный 21" xfId="3680"/>
    <cellStyle name="Обычный 22" xfId="3681"/>
    <cellStyle name="Обычный 23" xfId="3682"/>
    <cellStyle name="Обычный 24" xfId="3684"/>
    <cellStyle name="Обычный 24 2" xfId="3155"/>
    <cellStyle name="Обычный 24 3" xfId="3686"/>
    <cellStyle name="Обычный 25" xfId="3701"/>
    <cellStyle name="Обычный 26" xfId="3702"/>
    <cellStyle name="Обычный 27" xfId="3705"/>
    <cellStyle name="Обычный 28" xfId="3710"/>
    <cellStyle name="Обычный 29" xfId="3708"/>
    <cellStyle name="Обычный 3" xfId="3156"/>
    <cellStyle name="Обычный 30" xfId="3713"/>
    <cellStyle name="Обычный 37 2" xfId="3157"/>
    <cellStyle name="Обычный 4" xfId="3158"/>
    <cellStyle name="Обычный 5" xfId="3159"/>
    <cellStyle name="Обычный 51" xfId="3160"/>
    <cellStyle name="Обычный 55 2" xfId="3161"/>
    <cellStyle name="Обычный 55 3" xfId="3162"/>
    <cellStyle name="Обычный 55 4" xfId="3163"/>
    <cellStyle name="Обычный 6" xfId="3164"/>
    <cellStyle name="Обычный 64 2" xfId="3165"/>
    <cellStyle name="Обычный 69" xfId="3683"/>
    <cellStyle name="Обычный 69 2" xfId="3685"/>
    <cellStyle name="Обычный 69 3" xfId="3687"/>
    <cellStyle name="Обычный 69 4" xfId="3703"/>
    <cellStyle name="Обычный 69 5" xfId="3706"/>
    <cellStyle name="Обычный 69 6" xfId="3707"/>
    <cellStyle name="Обычный 69 7" xfId="3709"/>
    <cellStyle name="Обычный 69 8" xfId="3711"/>
    <cellStyle name="Обычный 69 9" xfId="3714"/>
    <cellStyle name="Обычный 7" xfId="3166"/>
    <cellStyle name="Обычный 8" xfId="3167"/>
    <cellStyle name="Обычный 9" xfId="3168"/>
    <cellStyle name="Обычный_Лист1" xfId="3712"/>
    <cellStyle name="Обычный_Счет-фактура Экспертизе" xfId="3169"/>
    <cellStyle name="Плохой" xfId="3170" builtinId="27" customBuiltin="1"/>
    <cellStyle name="Пояснение" xfId="3171" builtinId="53" customBuiltin="1"/>
    <cellStyle name="Примечание 10" xfId="3172"/>
    <cellStyle name="Примечание 100" xfId="3173"/>
    <cellStyle name="Примечание 100 2" xfId="3174"/>
    <cellStyle name="Примечание 101" xfId="3175"/>
    <cellStyle name="Примечание 101 2" xfId="3176"/>
    <cellStyle name="Примечание 102" xfId="3177"/>
    <cellStyle name="Примечание 102 2" xfId="3178"/>
    <cellStyle name="Примечание 103" xfId="3179"/>
    <cellStyle name="Примечание 103 2" xfId="3180"/>
    <cellStyle name="Примечание 104" xfId="3181"/>
    <cellStyle name="Примечание 104 2" xfId="3182"/>
    <cellStyle name="Примечание 105" xfId="3183"/>
    <cellStyle name="Примечание 105 2" xfId="3184"/>
    <cellStyle name="Примечание 106" xfId="3185"/>
    <cellStyle name="Примечание 106 2" xfId="3186"/>
    <cellStyle name="Примечание 107" xfId="3187"/>
    <cellStyle name="Примечание 107 2" xfId="3188"/>
    <cellStyle name="Примечание 108" xfId="3189"/>
    <cellStyle name="Примечание 108 2" xfId="3190"/>
    <cellStyle name="Примечание 109" xfId="3191"/>
    <cellStyle name="Примечание 109 2" xfId="3192"/>
    <cellStyle name="Примечание 11" xfId="3193"/>
    <cellStyle name="Примечание 110" xfId="3194"/>
    <cellStyle name="Примечание 110 2" xfId="3195"/>
    <cellStyle name="Примечание 111" xfId="3196"/>
    <cellStyle name="Примечание 111 2" xfId="3197"/>
    <cellStyle name="Примечание 112" xfId="3198"/>
    <cellStyle name="Примечание 112 2" xfId="3199"/>
    <cellStyle name="Примечание 113" xfId="3200"/>
    <cellStyle name="Примечание 113 2" xfId="3201"/>
    <cellStyle name="Примечание 114" xfId="3202"/>
    <cellStyle name="Примечание 114 2" xfId="3203"/>
    <cellStyle name="Примечание 115" xfId="3204"/>
    <cellStyle name="Примечание 115 2" xfId="3205"/>
    <cellStyle name="Примечание 116" xfId="3206"/>
    <cellStyle name="Примечание 116 2" xfId="3207"/>
    <cellStyle name="Примечание 117" xfId="3208"/>
    <cellStyle name="Примечание 117 2" xfId="3209"/>
    <cellStyle name="Примечание 118" xfId="3210"/>
    <cellStyle name="Примечание 118 2" xfId="3211"/>
    <cellStyle name="Примечание 119" xfId="3212"/>
    <cellStyle name="Примечание 119 2" xfId="3213"/>
    <cellStyle name="Примечание 12" xfId="3214"/>
    <cellStyle name="Примечание 120" xfId="3215"/>
    <cellStyle name="Примечание 120 2" xfId="3216"/>
    <cellStyle name="Примечание 121" xfId="3217"/>
    <cellStyle name="Примечание 121 2" xfId="3218"/>
    <cellStyle name="Примечание 122" xfId="3219"/>
    <cellStyle name="Примечание 122 2" xfId="3220"/>
    <cellStyle name="Примечание 123" xfId="3221"/>
    <cellStyle name="Примечание 123 2" xfId="3222"/>
    <cellStyle name="Примечание 124" xfId="3223"/>
    <cellStyle name="Примечание 124 2" xfId="3224"/>
    <cellStyle name="Примечание 125" xfId="3225"/>
    <cellStyle name="Примечание 125 2" xfId="3226"/>
    <cellStyle name="Примечание 126" xfId="3227"/>
    <cellStyle name="Примечание 126 2" xfId="3228"/>
    <cellStyle name="Примечание 127" xfId="3229"/>
    <cellStyle name="Примечание 127 2" xfId="3230"/>
    <cellStyle name="Примечание 128" xfId="3231"/>
    <cellStyle name="Примечание 129" xfId="3232"/>
    <cellStyle name="Примечание 13" xfId="3233"/>
    <cellStyle name="Примечание 130" xfId="3234"/>
    <cellStyle name="Примечание 131" xfId="3235"/>
    <cellStyle name="Примечание 132" xfId="3236"/>
    <cellStyle name="Примечание 133" xfId="3237"/>
    <cellStyle name="Примечание 134" xfId="3238"/>
    <cellStyle name="Примечание 135" xfId="3239"/>
    <cellStyle name="Примечание 136" xfId="3240"/>
    <cellStyle name="Примечание 137" xfId="3241"/>
    <cellStyle name="Примечание 138" xfId="3642"/>
    <cellStyle name="Примечание 139" xfId="3650"/>
    <cellStyle name="Примечание 14" xfId="3242"/>
    <cellStyle name="Примечание 140" xfId="3663"/>
    <cellStyle name="Примечание 141" xfId="3688"/>
    <cellStyle name="Примечание 15" xfId="3243"/>
    <cellStyle name="Примечание 16" xfId="3244"/>
    <cellStyle name="Примечание 17" xfId="3245"/>
    <cellStyle name="Примечание 18" xfId="3246"/>
    <cellStyle name="Примечание 19" xfId="3247"/>
    <cellStyle name="Примечание 19 2" xfId="3248"/>
    <cellStyle name="Примечание 19 3" xfId="3249"/>
    <cellStyle name="Примечание 19 4" xfId="3250"/>
    <cellStyle name="Примечание 2" xfId="3251"/>
    <cellStyle name="Примечание 20" xfId="3252"/>
    <cellStyle name="Примечание 20 2" xfId="3253"/>
    <cellStyle name="Примечание 20 3" xfId="3254"/>
    <cellStyle name="Примечание 20 4" xfId="3255"/>
    <cellStyle name="Примечание 21" xfId="3256"/>
    <cellStyle name="Примечание 21 2" xfId="3257"/>
    <cellStyle name="Примечание 21 3" xfId="3258"/>
    <cellStyle name="Примечание 21 4" xfId="3259"/>
    <cellStyle name="Примечание 22" xfId="3260"/>
    <cellStyle name="Примечание 22 2" xfId="3261"/>
    <cellStyle name="Примечание 22 3" xfId="3262"/>
    <cellStyle name="Примечание 22 4" xfId="3263"/>
    <cellStyle name="Примечание 23" xfId="3264"/>
    <cellStyle name="Примечание 23 2" xfId="3265"/>
    <cellStyle name="Примечание 23 3" xfId="3266"/>
    <cellStyle name="Примечание 23 4" xfId="3267"/>
    <cellStyle name="Примечание 24" xfId="3268"/>
    <cellStyle name="Примечание 24 2" xfId="3269"/>
    <cellStyle name="Примечание 24 3" xfId="3270"/>
    <cellStyle name="Примечание 24 4" xfId="3271"/>
    <cellStyle name="Примечание 25" xfId="3272"/>
    <cellStyle name="Примечание 25 2" xfId="3273"/>
    <cellStyle name="Примечание 25 3" xfId="3274"/>
    <cellStyle name="Примечание 25 4" xfId="3275"/>
    <cellStyle name="Примечание 26" xfId="3276"/>
    <cellStyle name="Примечание 26 2" xfId="3277"/>
    <cellStyle name="Примечание 26 3" xfId="3278"/>
    <cellStyle name="Примечание 26 4" xfId="3279"/>
    <cellStyle name="Примечание 27" xfId="3280"/>
    <cellStyle name="Примечание 27 2" xfId="3281"/>
    <cellStyle name="Примечание 27 3" xfId="3282"/>
    <cellStyle name="Примечание 27 4" xfId="3283"/>
    <cellStyle name="Примечание 28" xfId="3284"/>
    <cellStyle name="Примечание 28 2" xfId="3285"/>
    <cellStyle name="Примечание 28 3" xfId="3286"/>
    <cellStyle name="Примечание 28 4" xfId="3287"/>
    <cellStyle name="Примечание 29" xfId="3288"/>
    <cellStyle name="Примечание 29 2" xfId="3289"/>
    <cellStyle name="Примечание 29 3" xfId="3290"/>
    <cellStyle name="Примечание 29 4" xfId="3291"/>
    <cellStyle name="Примечание 3" xfId="3292"/>
    <cellStyle name="Примечание 30" xfId="3293"/>
    <cellStyle name="Примечание 30 2" xfId="3294"/>
    <cellStyle name="Примечание 30 3" xfId="3295"/>
    <cellStyle name="Примечание 30 4" xfId="3296"/>
    <cellStyle name="Примечание 31" xfId="3297"/>
    <cellStyle name="Примечание 31 2" xfId="3298"/>
    <cellStyle name="Примечание 31 3" xfId="3299"/>
    <cellStyle name="Примечание 31 4" xfId="3300"/>
    <cellStyle name="Примечание 32" xfId="3301"/>
    <cellStyle name="Примечание 32 2" xfId="3302"/>
    <cellStyle name="Примечание 32 3" xfId="3303"/>
    <cellStyle name="Примечание 32 4" xfId="3304"/>
    <cellStyle name="Примечание 33" xfId="3305"/>
    <cellStyle name="Примечание 33 2" xfId="3306"/>
    <cellStyle name="Примечание 33 3" xfId="3307"/>
    <cellStyle name="Примечание 33 4" xfId="3308"/>
    <cellStyle name="Примечание 34" xfId="3309"/>
    <cellStyle name="Примечание 34 2" xfId="3310"/>
    <cellStyle name="Примечание 34 3" xfId="3311"/>
    <cellStyle name="Примечание 34 4" xfId="3312"/>
    <cellStyle name="Примечание 35" xfId="3313"/>
    <cellStyle name="Примечание 35 2" xfId="3314"/>
    <cellStyle name="Примечание 35 3" xfId="3315"/>
    <cellStyle name="Примечание 35 4" xfId="3316"/>
    <cellStyle name="Примечание 36" xfId="3317"/>
    <cellStyle name="Примечание 36 2" xfId="3318"/>
    <cellStyle name="Примечание 36 3" xfId="3319"/>
    <cellStyle name="Примечание 36 4" xfId="3320"/>
    <cellStyle name="Примечание 37" xfId="3321"/>
    <cellStyle name="Примечание 37 2" xfId="3322"/>
    <cellStyle name="Примечание 37 3" xfId="3323"/>
    <cellStyle name="Примечание 37 4" xfId="3324"/>
    <cellStyle name="Примечание 38" xfId="3325"/>
    <cellStyle name="Примечание 38 2" xfId="3326"/>
    <cellStyle name="Примечание 38 3" xfId="3327"/>
    <cellStyle name="Примечание 38 4" xfId="3328"/>
    <cellStyle name="Примечание 39" xfId="3329"/>
    <cellStyle name="Примечание 39 2" xfId="3330"/>
    <cellStyle name="Примечание 39 3" xfId="3331"/>
    <cellStyle name="Примечание 39 4" xfId="3332"/>
    <cellStyle name="Примечание 4" xfId="3333"/>
    <cellStyle name="Примечание 40" xfId="3334"/>
    <cellStyle name="Примечание 40 2" xfId="3335"/>
    <cellStyle name="Примечание 40 3" xfId="3336"/>
    <cellStyle name="Примечание 40 4" xfId="3337"/>
    <cellStyle name="Примечание 41" xfId="3338"/>
    <cellStyle name="Примечание 41 2" xfId="3339"/>
    <cellStyle name="Примечание 41 3" xfId="3340"/>
    <cellStyle name="Примечание 41 4" xfId="3341"/>
    <cellStyle name="Примечание 42" xfId="3342"/>
    <cellStyle name="Примечание 42 2" xfId="3343"/>
    <cellStyle name="Примечание 42 3" xfId="3344"/>
    <cellStyle name="Примечание 42 4" xfId="3345"/>
    <cellStyle name="Примечание 43" xfId="3346"/>
    <cellStyle name="Примечание 43 2" xfId="3347"/>
    <cellStyle name="Примечание 43 3" xfId="3348"/>
    <cellStyle name="Примечание 43 4" xfId="3349"/>
    <cellStyle name="Примечание 44" xfId="3350"/>
    <cellStyle name="Примечание 44 2" xfId="3351"/>
    <cellStyle name="Примечание 44 3" xfId="3352"/>
    <cellStyle name="Примечание 44 4" xfId="3353"/>
    <cellStyle name="Примечание 45" xfId="3354"/>
    <cellStyle name="Примечание 45 2" xfId="3355"/>
    <cellStyle name="Примечание 45 3" xfId="3356"/>
    <cellStyle name="Примечание 45 4" xfId="3357"/>
    <cellStyle name="Примечание 46" xfId="3358"/>
    <cellStyle name="Примечание 46 2" xfId="3359"/>
    <cellStyle name="Примечание 46 3" xfId="3360"/>
    <cellStyle name="Примечание 46 4" xfId="3361"/>
    <cellStyle name="Примечание 47" xfId="3362"/>
    <cellStyle name="Примечание 47 2" xfId="3363"/>
    <cellStyle name="Примечание 47 3" xfId="3364"/>
    <cellStyle name="Примечание 47 4" xfId="3365"/>
    <cellStyle name="Примечание 48" xfId="3366"/>
    <cellStyle name="Примечание 48 2" xfId="3367"/>
    <cellStyle name="Примечание 48 3" xfId="3368"/>
    <cellStyle name="Примечание 48 4" xfId="3369"/>
    <cellStyle name="Примечание 49" xfId="3370"/>
    <cellStyle name="Примечание 49 2" xfId="3371"/>
    <cellStyle name="Примечание 49 3" xfId="3372"/>
    <cellStyle name="Примечание 49 4" xfId="3373"/>
    <cellStyle name="Примечание 5" xfId="3374"/>
    <cellStyle name="Примечание 50" xfId="3375"/>
    <cellStyle name="Примечание 50 2" xfId="3376"/>
    <cellStyle name="Примечание 50 3" xfId="3377"/>
    <cellStyle name="Примечание 50 4" xfId="3378"/>
    <cellStyle name="Примечание 51" xfId="3379"/>
    <cellStyle name="Примечание 51 2" xfId="3380"/>
    <cellStyle name="Примечание 51 3" xfId="3381"/>
    <cellStyle name="Примечание 51 4" xfId="3382"/>
    <cellStyle name="Примечание 52" xfId="3383"/>
    <cellStyle name="Примечание 52 2" xfId="3384"/>
    <cellStyle name="Примечание 52 3" xfId="3385"/>
    <cellStyle name="Примечание 52 4" xfId="3386"/>
    <cellStyle name="Примечание 53" xfId="3387"/>
    <cellStyle name="Примечание 53 2" xfId="3388"/>
    <cellStyle name="Примечание 53 3" xfId="3389"/>
    <cellStyle name="Примечание 53 4" xfId="3390"/>
    <cellStyle name="Примечание 54" xfId="3391"/>
    <cellStyle name="Примечание 54 2" xfId="3392"/>
    <cellStyle name="Примечание 54 3" xfId="3393"/>
    <cellStyle name="Примечание 54 4" xfId="3394"/>
    <cellStyle name="Примечание 55" xfId="3395"/>
    <cellStyle name="Примечание 55 2" xfId="3396"/>
    <cellStyle name="Примечание 55 3" xfId="3397"/>
    <cellStyle name="Примечание 55 4" xfId="3398"/>
    <cellStyle name="Примечание 56" xfId="3399"/>
    <cellStyle name="Примечание 56 2" xfId="3400"/>
    <cellStyle name="Примечание 56 3" xfId="3401"/>
    <cellStyle name="Примечание 56 4" xfId="3402"/>
    <cellStyle name="Примечание 57" xfId="3403"/>
    <cellStyle name="Примечание 57 2" xfId="3404"/>
    <cellStyle name="Примечание 57 3" xfId="3405"/>
    <cellStyle name="Примечание 57 4" xfId="3406"/>
    <cellStyle name="Примечание 58" xfId="3407"/>
    <cellStyle name="Примечание 58 2" xfId="3408"/>
    <cellStyle name="Примечание 58 3" xfId="3409"/>
    <cellStyle name="Примечание 58 4" xfId="3410"/>
    <cellStyle name="Примечание 59" xfId="3411"/>
    <cellStyle name="Примечание 59 2" xfId="3412"/>
    <cellStyle name="Примечание 59 3" xfId="3413"/>
    <cellStyle name="Примечание 59 4" xfId="3414"/>
    <cellStyle name="Примечание 6" xfId="3415"/>
    <cellStyle name="Примечание 60" xfId="3416"/>
    <cellStyle name="Примечание 60 2" xfId="3417"/>
    <cellStyle name="Примечание 60 3" xfId="3418"/>
    <cellStyle name="Примечание 60 4" xfId="3419"/>
    <cellStyle name="Примечание 61" xfId="3420"/>
    <cellStyle name="Примечание 61 2" xfId="3421"/>
    <cellStyle name="Примечание 61 3" xfId="3422"/>
    <cellStyle name="Примечание 61 4" xfId="3423"/>
    <cellStyle name="Примечание 62" xfId="3424"/>
    <cellStyle name="Примечание 62 2" xfId="3425"/>
    <cellStyle name="Примечание 62 3" xfId="3426"/>
    <cellStyle name="Примечание 62 4" xfId="3427"/>
    <cellStyle name="Примечание 63" xfId="3428"/>
    <cellStyle name="Примечание 63 2" xfId="3429"/>
    <cellStyle name="Примечание 63 3" xfId="3430"/>
    <cellStyle name="Примечание 63 4" xfId="3431"/>
    <cellStyle name="Примечание 64" xfId="3432"/>
    <cellStyle name="Примечание 64 2" xfId="3433"/>
    <cellStyle name="Примечание 64 3" xfId="3434"/>
    <cellStyle name="Примечание 64 4" xfId="3435"/>
    <cellStyle name="Примечание 65" xfId="3436"/>
    <cellStyle name="Примечание 65 2" xfId="3437"/>
    <cellStyle name="Примечание 65 3" xfId="3438"/>
    <cellStyle name="Примечание 65 4" xfId="3439"/>
    <cellStyle name="Примечание 66" xfId="3440"/>
    <cellStyle name="Примечание 66 2" xfId="3441"/>
    <cellStyle name="Примечание 66 3" xfId="3442"/>
    <cellStyle name="Примечание 66 4" xfId="3443"/>
    <cellStyle name="Примечание 67" xfId="3444"/>
    <cellStyle name="Примечание 67 2" xfId="3445"/>
    <cellStyle name="Примечание 67 3" xfId="3446"/>
    <cellStyle name="Примечание 67 4" xfId="3447"/>
    <cellStyle name="Примечание 68" xfId="3448"/>
    <cellStyle name="Примечание 68 2" xfId="3449"/>
    <cellStyle name="Примечание 68 3" xfId="3450"/>
    <cellStyle name="Примечание 68 4" xfId="3451"/>
    <cellStyle name="Примечание 69" xfId="3452"/>
    <cellStyle name="Примечание 69 2" xfId="3453"/>
    <cellStyle name="Примечание 69 3" xfId="3454"/>
    <cellStyle name="Примечание 69 4" xfId="3455"/>
    <cellStyle name="Примечание 7" xfId="3456"/>
    <cellStyle name="Примечание 70" xfId="3457"/>
    <cellStyle name="Примечание 70 2" xfId="3458"/>
    <cellStyle name="Примечание 70 3" xfId="3459"/>
    <cellStyle name="Примечание 70 4" xfId="3460"/>
    <cellStyle name="Примечание 71" xfId="3461"/>
    <cellStyle name="Примечание 71 2" xfId="3462"/>
    <cellStyle name="Примечание 71 3" xfId="3463"/>
    <cellStyle name="Примечание 71 4" xfId="3464"/>
    <cellStyle name="Примечание 72" xfId="3465"/>
    <cellStyle name="Примечание 72 2" xfId="3466"/>
    <cellStyle name="Примечание 72 3" xfId="3467"/>
    <cellStyle name="Примечание 72 4" xfId="3468"/>
    <cellStyle name="Примечание 73" xfId="3469"/>
    <cellStyle name="Примечание 73 2" xfId="3470"/>
    <cellStyle name="Примечание 73 3" xfId="3471"/>
    <cellStyle name="Примечание 73 4" xfId="3472"/>
    <cellStyle name="Примечание 74" xfId="3473"/>
    <cellStyle name="Примечание 74 2" xfId="3474"/>
    <cellStyle name="Примечание 74 3" xfId="3475"/>
    <cellStyle name="Примечание 74 4" xfId="3476"/>
    <cellStyle name="Примечание 75" xfId="3477"/>
    <cellStyle name="Примечание 75 2" xfId="3478"/>
    <cellStyle name="Примечание 75 3" xfId="3479"/>
    <cellStyle name="Примечание 75 4" xfId="3480"/>
    <cellStyle name="Примечание 76" xfId="3481"/>
    <cellStyle name="Примечание 76 2" xfId="3482"/>
    <cellStyle name="Примечание 76 3" xfId="3483"/>
    <cellStyle name="Примечание 76 4" xfId="3484"/>
    <cellStyle name="Примечание 77" xfId="3485"/>
    <cellStyle name="Примечание 77 2" xfId="3486"/>
    <cellStyle name="Примечание 77 3" xfId="3487"/>
    <cellStyle name="Примечание 77 4" xfId="3488"/>
    <cellStyle name="Примечание 78" xfId="3489"/>
    <cellStyle name="Примечание 78 2" xfId="3490"/>
    <cellStyle name="Примечание 78 3" xfId="3491"/>
    <cellStyle name="Примечание 78 4" xfId="3492"/>
    <cellStyle name="Примечание 79" xfId="3493"/>
    <cellStyle name="Примечание 79 2" xfId="3494"/>
    <cellStyle name="Примечание 79 3" xfId="3495"/>
    <cellStyle name="Примечание 79 4" xfId="3496"/>
    <cellStyle name="Примечание 8" xfId="3497"/>
    <cellStyle name="Примечание 80" xfId="3498"/>
    <cellStyle name="Примечание 80 2" xfId="3499"/>
    <cellStyle name="Примечание 80 3" xfId="3500"/>
    <cellStyle name="Примечание 80 4" xfId="3501"/>
    <cellStyle name="Примечание 81" xfId="3502"/>
    <cellStyle name="Примечание 81 2" xfId="3503"/>
    <cellStyle name="Примечание 81 3" xfId="3504"/>
    <cellStyle name="Примечание 81 4" xfId="3505"/>
    <cellStyle name="Примечание 82" xfId="3506"/>
    <cellStyle name="Примечание 82 2" xfId="3507"/>
    <cellStyle name="Примечание 82 3" xfId="3508"/>
    <cellStyle name="Примечание 82 4" xfId="3509"/>
    <cellStyle name="Примечание 83" xfId="3510"/>
    <cellStyle name="Примечание 83 2" xfId="3511"/>
    <cellStyle name="Примечание 83 2 2" xfId="3512"/>
    <cellStyle name="Примечание 83 3" xfId="3513"/>
    <cellStyle name="Примечание 83 3 2" xfId="3514"/>
    <cellStyle name="Примечание 83 4" xfId="3515"/>
    <cellStyle name="Примечание 83 4 2" xfId="3516"/>
    <cellStyle name="Примечание 83 5" xfId="3517"/>
    <cellStyle name="Примечание 84" xfId="3518"/>
    <cellStyle name="Примечание 84 2" xfId="3519"/>
    <cellStyle name="Примечание 84 2 2" xfId="3520"/>
    <cellStyle name="Примечание 84 3" xfId="3521"/>
    <cellStyle name="Примечание 84 3 2" xfId="3522"/>
    <cellStyle name="Примечание 84 4" xfId="3523"/>
    <cellStyle name="Примечание 84 4 2" xfId="3524"/>
    <cellStyle name="Примечание 84 5" xfId="3525"/>
    <cellStyle name="Примечание 85" xfId="3526"/>
    <cellStyle name="Примечание 85 2" xfId="3527"/>
    <cellStyle name="Примечание 85 2 2" xfId="3528"/>
    <cellStyle name="Примечание 85 3" xfId="3529"/>
    <cellStyle name="Примечание 85 3 2" xfId="3530"/>
    <cellStyle name="Примечание 85 4" xfId="3531"/>
    <cellStyle name="Примечание 85 4 2" xfId="3532"/>
    <cellStyle name="Примечание 85 5" xfId="3533"/>
    <cellStyle name="Примечание 86" xfId="3534"/>
    <cellStyle name="Примечание 86 2" xfId="3535"/>
    <cellStyle name="Примечание 86 2 2" xfId="3536"/>
    <cellStyle name="Примечание 86 3" xfId="3537"/>
    <cellStyle name="Примечание 86 3 2" xfId="3538"/>
    <cellStyle name="Примечание 86 4" xfId="3539"/>
    <cellStyle name="Примечание 86 4 2" xfId="3540"/>
    <cellStyle name="Примечание 86 5" xfId="3541"/>
    <cellStyle name="Примечание 87" xfId="3542"/>
    <cellStyle name="Примечание 87 2" xfId="3543"/>
    <cellStyle name="Примечание 87 2 2" xfId="3544"/>
    <cellStyle name="Примечание 87 3" xfId="3545"/>
    <cellStyle name="Примечание 87 3 2" xfId="3546"/>
    <cellStyle name="Примечание 87 4" xfId="3547"/>
    <cellStyle name="Примечание 87 4 2" xfId="3548"/>
    <cellStyle name="Примечание 87 5" xfId="3549"/>
    <cellStyle name="Примечание 88" xfId="3550"/>
    <cellStyle name="Примечание 88 2" xfId="3551"/>
    <cellStyle name="Примечание 88 2 2" xfId="3552"/>
    <cellStyle name="Примечание 88 3" xfId="3553"/>
    <cellStyle name="Примечание 88 3 2" xfId="3554"/>
    <cellStyle name="Примечание 88 4" xfId="3555"/>
    <cellStyle name="Примечание 88 4 2" xfId="3556"/>
    <cellStyle name="Примечание 88 5" xfId="3557"/>
    <cellStyle name="Примечание 89" xfId="3558"/>
    <cellStyle name="Примечание 89 2" xfId="3559"/>
    <cellStyle name="Примечание 89 2 2" xfId="3560"/>
    <cellStyle name="Примечание 89 3" xfId="3561"/>
    <cellStyle name="Примечание 89 3 2" xfId="3562"/>
    <cellStyle name="Примечание 89 4" xfId="3563"/>
    <cellStyle name="Примечание 89 4 2" xfId="3564"/>
    <cellStyle name="Примечание 89 5" xfId="3565"/>
    <cellStyle name="Примечание 9" xfId="3566"/>
    <cellStyle name="Примечание 90" xfId="3567"/>
    <cellStyle name="Примечание 90 2" xfId="3568"/>
    <cellStyle name="Примечание 90 2 2" xfId="3569"/>
    <cellStyle name="Примечание 90 3" xfId="3570"/>
    <cellStyle name="Примечание 90 3 2" xfId="3571"/>
    <cellStyle name="Примечание 90 4" xfId="3572"/>
    <cellStyle name="Примечание 90 4 2" xfId="3573"/>
    <cellStyle name="Примечание 90 5" xfId="3574"/>
    <cellStyle name="Примечание 91" xfId="3575"/>
    <cellStyle name="Примечание 91 2" xfId="3576"/>
    <cellStyle name="Примечание 91 2 2" xfId="3577"/>
    <cellStyle name="Примечание 91 3" xfId="3578"/>
    <cellStyle name="Примечание 91 3 2" xfId="3579"/>
    <cellStyle name="Примечание 91 4" xfId="3580"/>
    <cellStyle name="Примечание 91 4 2" xfId="3581"/>
    <cellStyle name="Примечание 91 5" xfId="3582"/>
    <cellStyle name="Примечание 92" xfId="3583"/>
    <cellStyle name="Примечание 92 2" xfId="3584"/>
    <cellStyle name="Примечание 92 2 2" xfId="3585"/>
    <cellStyle name="Примечание 92 3" xfId="3586"/>
    <cellStyle name="Примечание 92 3 2" xfId="3587"/>
    <cellStyle name="Примечание 92 4" xfId="3588"/>
    <cellStyle name="Примечание 92 4 2" xfId="3589"/>
    <cellStyle name="Примечание 92 5" xfId="3590"/>
    <cellStyle name="Примечание 93" xfId="3591"/>
    <cellStyle name="Примечание 93 2" xfId="3592"/>
    <cellStyle name="Примечание 93 2 2" xfId="3593"/>
    <cellStyle name="Примечание 93 3" xfId="3594"/>
    <cellStyle name="Примечание 93 3 2" xfId="3595"/>
    <cellStyle name="Примечание 93 4" xfId="3596"/>
    <cellStyle name="Примечание 93 4 2" xfId="3597"/>
    <cellStyle name="Примечание 93 5" xfId="3598"/>
    <cellStyle name="Примечание 94" xfId="3599"/>
    <cellStyle name="Примечание 94 2" xfId="3600"/>
    <cellStyle name="Примечание 94 2 2" xfId="3601"/>
    <cellStyle name="Примечание 94 3" xfId="3602"/>
    <cellStyle name="Примечание 94 3 2" xfId="3603"/>
    <cellStyle name="Примечание 94 4" xfId="3604"/>
    <cellStyle name="Примечание 94 4 2" xfId="3605"/>
    <cellStyle name="Примечание 94 5" xfId="3606"/>
    <cellStyle name="Примечание 95" xfId="3607"/>
    <cellStyle name="Примечание 95 2" xfId="3608"/>
    <cellStyle name="Примечание 96" xfId="3609"/>
    <cellStyle name="Примечание 96 2" xfId="3610"/>
    <cellStyle name="Примечание 97" xfId="3611"/>
    <cellStyle name="Примечание 97 2" xfId="3612"/>
    <cellStyle name="Примечание 98" xfId="3613"/>
    <cellStyle name="Примечание 98 2" xfId="3614"/>
    <cellStyle name="Примечание 99" xfId="3615"/>
    <cellStyle name="Примечание 99 2" xfId="3616"/>
    <cellStyle name="Связанная ячейка" xfId="3617" builtinId="24" customBuiltin="1"/>
    <cellStyle name="Текст предупреждения" xfId="3618" builtinId="11" customBuiltin="1"/>
    <cellStyle name="Финансовый" xfId="3619" builtinId="3"/>
    <cellStyle name="Финансовый 2" xfId="3620"/>
    <cellStyle name="Финансовый 2 2" xfId="3621"/>
    <cellStyle name="Финансовый 2 2 2" xfId="3622"/>
    <cellStyle name="Финансовый 2 2 2 2" xfId="3623"/>
    <cellStyle name="Финансовый 2 2 2 3" xfId="3624"/>
    <cellStyle name="Финансовый 2 2 2 4" xfId="3625"/>
    <cellStyle name="Финансовый 2 2 3" xfId="3626"/>
    <cellStyle name="Финансовый 2 2 4" xfId="3627"/>
    <cellStyle name="Финансовый 2 3" xfId="3704"/>
    <cellStyle name="Финансовый 3" xfId="3628"/>
    <cellStyle name="Финансовый 3 2" xfId="3629"/>
    <cellStyle name="Финансовый 3 3" xfId="3630"/>
    <cellStyle name="Финансовый 3 4" xfId="3631"/>
    <cellStyle name="Финансовый 4 2" xfId="3632"/>
    <cellStyle name="Хороший" xfId="36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3"/>
  <sheetViews>
    <sheetView showGridLines="0" topLeftCell="A287" workbookViewId="0">
      <selection activeCell="O20" sqref="O20"/>
    </sheetView>
  </sheetViews>
  <sheetFormatPr defaultColWidth="9.109375" defaultRowHeight="13.2" outlineLevelRow="1"/>
  <cols>
    <col min="1" max="1" width="5.44140625" style="52" customWidth="1"/>
    <col min="2" max="2" width="13.5546875" style="52" customWidth="1"/>
    <col min="3" max="3" width="82.88671875" style="52" customWidth="1"/>
    <col min="4" max="6" width="10.109375" style="52" customWidth="1"/>
    <col min="7" max="16384" width="9.109375" style="52"/>
  </cols>
  <sheetData>
    <row r="1" spans="1:6" s="39" customFormat="1">
      <c r="F1" s="40" t="s">
        <v>815</v>
      </c>
    </row>
    <row r="2" spans="1:6" s="39" customFormat="1" ht="83.25" customHeight="1">
      <c r="B2" s="138" t="s">
        <v>814</v>
      </c>
      <c r="C2" s="138"/>
      <c r="D2" s="138"/>
      <c r="E2" s="138"/>
      <c r="F2" s="138"/>
    </row>
    <row r="3" spans="1:6" s="39" customFormat="1">
      <c r="A3" s="41"/>
      <c r="B3" s="137" t="s">
        <v>813</v>
      </c>
      <c r="C3" s="137"/>
      <c r="D3" s="137"/>
      <c r="E3" s="137"/>
      <c r="F3" s="137"/>
    </row>
    <row r="4" spans="1:6" s="39" customFormat="1">
      <c r="C4" s="42"/>
      <c r="D4" s="42"/>
      <c r="E4" s="42"/>
      <c r="F4" s="42"/>
    </row>
    <row r="5" spans="1:6" s="39" customFormat="1" ht="15.6">
      <c r="A5" s="43"/>
      <c r="B5" s="43"/>
      <c r="C5" s="44" t="s">
        <v>812</v>
      </c>
      <c r="D5" s="139" t="s">
        <v>811</v>
      </c>
      <c r="E5" s="139"/>
      <c r="F5" s="139"/>
    </row>
    <row r="6" spans="1:6" s="39" customFormat="1">
      <c r="A6" s="41"/>
      <c r="B6" s="140" t="s">
        <v>810</v>
      </c>
      <c r="C6" s="140"/>
      <c r="D6" s="140"/>
      <c r="E6" s="140"/>
      <c r="F6" s="140"/>
    </row>
    <row r="7" spans="1:6" s="39" customFormat="1">
      <c r="D7" s="42"/>
      <c r="F7" s="45" t="s">
        <v>809</v>
      </c>
    </row>
    <row r="8" spans="1:6" s="39" customFormat="1">
      <c r="A8" s="45" t="s">
        <v>808</v>
      </c>
      <c r="B8" s="138" t="s">
        <v>835</v>
      </c>
      <c r="C8" s="138"/>
      <c r="D8" s="138"/>
      <c r="E8" s="138"/>
      <c r="F8" s="138"/>
    </row>
    <row r="9" spans="1:6" s="39" customFormat="1">
      <c r="A9" s="41"/>
      <c r="B9" s="137" t="s">
        <v>807</v>
      </c>
      <c r="C9" s="137"/>
      <c r="D9" s="137"/>
      <c r="E9" s="137"/>
      <c r="F9" s="137"/>
    </row>
    <row r="10" spans="1:6" s="39" customFormat="1"/>
    <row r="11" spans="1:6" s="39" customFormat="1">
      <c r="A11" s="46" t="s">
        <v>806</v>
      </c>
      <c r="B11" s="46"/>
      <c r="C11" s="129"/>
      <c r="D11" s="129"/>
      <c r="E11" s="129"/>
      <c r="F11" s="129"/>
    </row>
    <row r="12" spans="1:6" s="47" customFormat="1" ht="12.75" customHeight="1">
      <c r="A12" s="130" t="s">
        <v>805</v>
      </c>
      <c r="B12" s="130" t="s">
        <v>804</v>
      </c>
      <c r="C12" s="130" t="s">
        <v>803</v>
      </c>
      <c r="D12" s="130" t="s">
        <v>802</v>
      </c>
      <c r="E12" s="132" t="s">
        <v>801</v>
      </c>
      <c r="F12" s="133"/>
    </row>
    <row r="13" spans="1:6" s="47" customFormat="1" ht="34.5" customHeight="1">
      <c r="A13" s="131"/>
      <c r="B13" s="131"/>
      <c r="C13" s="131"/>
      <c r="D13" s="131"/>
      <c r="E13" s="48" t="s">
        <v>800</v>
      </c>
      <c r="F13" s="48" t="s">
        <v>799</v>
      </c>
    </row>
    <row r="14" spans="1:6" s="51" customFormat="1">
      <c r="A14" s="49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</row>
    <row r="15" spans="1:6">
      <c r="A15" s="134"/>
      <c r="B15" s="135"/>
      <c r="C15" s="135"/>
      <c r="D15" s="135"/>
      <c r="E15" s="135"/>
      <c r="F15" s="136"/>
    </row>
    <row r="16" spans="1:6" ht="15.75" customHeight="1">
      <c r="A16" s="126" t="s">
        <v>798</v>
      </c>
      <c r="B16" s="127"/>
      <c r="C16" s="127"/>
      <c r="D16" s="127"/>
      <c r="E16" s="127"/>
      <c r="F16" s="128"/>
    </row>
    <row r="17" spans="1:7" s="39" customFormat="1">
      <c r="A17" s="53" t="s">
        <v>30</v>
      </c>
      <c r="B17" s="54" t="s">
        <v>797</v>
      </c>
      <c r="C17" s="54" t="s">
        <v>796</v>
      </c>
      <c r="D17" s="55" t="s">
        <v>622</v>
      </c>
      <c r="E17" s="124">
        <v>5.98</v>
      </c>
      <c r="F17" s="125"/>
      <c r="G17" s="56"/>
    </row>
    <row r="18" spans="1:7" s="61" customFormat="1" outlineLevel="1">
      <c r="A18" s="57" t="s">
        <v>795</v>
      </c>
      <c r="B18" s="58" t="s">
        <v>30</v>
      </c>
      <c r="C18" s="59" t="s">
        <v>447</v>
      </c>
      <c r="D18" s="58" t="s">
        <v>446</v>
      </c>
      <c r="E18" s="60">
        <v>7.46</v>
      </c>
      <c r="F18" s="60">
        <v>44.610799999999998</v>
      </c>
    </row>
    <row r="19" spans="1:7" s="66" customFormat="1" outlineLevel="1">
      <c r="A19" s="62" t="s">
        <v>794</v>
      </c>
      <c r="B19" s="63" t="s">
        <v>440</v>
      </c>
      <c r="C19" s="64" t="s">
        <v>439</v>
      </c>
      <c r="D19" s="63" t="s">
        <v>336</v>
      </c>
      <c r="E19" s="65">
        <v>0.04</v>
      </c>
      <c r="F19" s="65">
        <v>0.2392</v>
      </c>
    </row>
    <row r="20" spans="1:7" s="66" customFormat="1" outlineLevel="1">
      <c r="A20" s="67" t="s">
        <v>793</v>
      </c>
      <c r="B20" s="68" t="s">
        <v>363</v>
      </c>
      <c r="C20" s="69" t="s">
        <v>360</v>
      </c>
      <c r="D20" s="68" t="s">
        <v>336</v>
      </c>
      <c r="E20" s="70">
        <v>0.01</v>
      </c>
      <c r="F20" s="70">
        <v>5.9799999999999999E-2</v>
      </c>
    </row>
    <row r="21" spans="1:7" s="66" customFormat="1" outlineLevel="1">
      <c r="A21" s="67" t="s">
        <v>792</v>
      </c>
      <c r="B21" s="68" t="s">
        <v>352</v>
      </c>
      <c r="C21" s="69" t="s">
        <v>351</v>
      </c>
      <c r="D21" s="68" t="s">
        <v>336</v>
      </c>
      <c r="E21" s="70">
        <v>15.29</v>
      </c>
      <c r="F21" s="70">
        <v>91.434200000000004</v>
      </c>
    </row>
    <row r="22" spans="1:7" s="39" customFormat="1">
      <c r="A22" s="53" t="s">
        <v>29</v>
      </c>
      <c r="B22" s="54" t="s">
        <v>791</v>
      </c>
      <c r="C22" s="54" t="s">
        <v>790</v>
      </c>
      <c r="D22" s="55" t="s">
        <v>659</v>
      </c>
      <c r="E22" s="124">
        <v>1.4869000000000001</v>
      </c>
      <c r="F22" s="125"/>
      <c r="G22" s="56"/>
    </row>
    <row r="23" spans="1:7" s="61" customFormat="1" outlineLevel="1">
      <c r="A23" s="57" t="s">
        <v>789</v>
      </c>
      <c r="B23" s="58" t="s">
        <v>30</v>
      </c>
      <c r="C23" s="59" t="s">
        <v>447</v>
      </c>
      <c r="D23" s="58" t="s">
        <v>446</v>
      </c>
      <c r="E23" s="60">
        <v>15.6</v>
      </c>
      <c r="F23" s="60">
        <v>23.195799999999998</v>
      </c>
    </row>
    <row r="24" spans="1:7" s="66" customFormat="1" outlineLevel="1">
      <c r="A24" s="62" t="s">
        <v>788</v>
      </c>
      <c r="B24" s="63" t="s">
        <v>382</v>
      </c>
      <c r="C24" s="64" t="s">
        <v>381</v>
      </c>
      <c r="D24" s="63" t="s">
        <v>336</v>
      </c>
      <c r="E24" s="65">
        <v>2.67</v>
      </c>
      <c r="F24" s="65">
        <v>3.97</v>
      </c>
    </row>
    <row r="25" spans="1:7" s="39" customFormat="1">
      <c r="A25" s="53" t="s">
        <v>28</v>
      </c>
      <c r="B25" s="54" t="s">
        <v>787</v>
      </c>
      <c r="C25" s="54" t="s">
        <v>786</v>
      </c>
      <c r="D25" s="55" t="s">
        <v>659</v>
      </c>
      <c r="E25" s="124">
        <v>0.99126999999999998</v>
      </c>
      <c r="F25" s="125"/>
      <c r="G25" s="56"/>
    </row>
    <row r="26" spans="1:7" s="61" customFormat="1" outlineLevel="1">
      <c r="A26" s="57" t="s">
        <v>785</v>
      </c>
      <c r="B26" s="58" t="s">
        <v>30</v>
      </c>
      <c r="C26" s="59" t="s">
        <v>447</v>
      </c>
      <c r="D26" s="58" t="s">
        <v>446</v>
      </c>
      <c r="E26" s="60">
        <v>155</v>
      </c>
      <c r="F26" s="60">
        <v>153.64689999999999</v>
      </c>
    </row>
    <row r="27" spans="1:7" s="66" customFormat="1" ht="24" outlineLevel="1">
      <c r="A27" s="62" t="s">
        <v>784</v>
      </c>
      <c r="B27" s="63" t="s">
        <v>416</v>
      </c>
      <c r="C27" s="64" t="s">
        <v>415</v>
      </c>
      <c r="D27" s="63" t="s">
        <v>336</v>
      </c>
      <c r="E27" s="65">
        <v>44.08</v>
      </c>
      <c r="F27" s="65">
        <v>43.6952</v>
      </c>
    </row>
    <row r="28" spans="1:7" s="66" customFormat="1" ht="24" outlineLevel="1">
      <c r="A28" s="67" t="s">
        <v>783</v>
      </c>
      <c r="B28" s="68" t="s">
        <v>388</v>
      </c>
      <c r="C28" s="69" t="s">
        <v>387</v>
      </c>
      <c r="D28" s="68" t="s">
        <v>336</v>
      </c>
      <c r="E28" s="70">
        <v>75</v>
      </c>
      <c r="F28" s="70">
        <v>74.345200000000006</v>
      </c>
    </row>
    <row r="29" spans="1:7" s="39" customFormat="1" ht="39.6">
      <c r="A29" s="53" t="s">
        <v>27</v>
      </c>
      <c r="B29" s="54" t="s">
        <v>782</v>
      </c>
      <c r="C29" s="54" t="s">
        <v>781</v>
      </c>
      <c r="D29" s="55" t="s">
        <v>209</v>
      </c>
      <c r="E29" s="124">
        <v>446.07229999999998</v>
      </c>
      <c r="F29" s="125"/>
      <c r="G29" s="56"/>
    </row>
    <row r="30" spans="1:7" s="66" customFormat="1" ht="24" outlineLevel="1">
      <c r="A30" s="62" t="s">
        <v>780</v>
      </c>
      <c r="B30" s="63" t="s">
        <v>372</v>
      </c>
      <c r="C30" s="64" t="s">
        <v>371</v>
      </c>
      <c r="D30" s="63" t="s">
        <v>336</v>
      </c>
      <c r="E30" s="65">
        <v>2.4E-2</v>
      </c>
      <c r="F30" s="65">
        <v>10.7057</v>
      </c>
    </row>
    <row r="31" spans="1:7" s="39" customFormat="1" ht="52.8">
      <c r="A31" s="53" t="s">
        <v>26</v>
      </c>
      <c r="B31" s="54" t="s">
        <v>520</v>
      </c>
      <c r="C31" s="54" t="s">
        <v>519</v>
      </c>
      <c r="D31" s="55" t="s">
        <v>209</v>
      </c>
      <c r="E31" s="124">
        <v>446.07229999999998</v>
      </c>
      <c r="F31" s="125"/>
      <c r="G31" s="56"/>
    </row>
    <row r="32" spans="1:7" s="66" customFormat="1" outlineLevel="1">
      <c r="A32" s="62" t="s">
        <v>779</v>
      </c>
      <c r="B32" s="63" t="s">
        <v>338</v>
      </c>
      <c r="C32" s="64" t="s">
        <v>337</v>
      </c>
      <c r="D32" s="63" t="s">
        <v>336</v>
      </c>
      <c r="E32" s="65">
        <v>6.9536000000000001E-2</v>
      </c>
      <c r="F32" s="65">
        <v>31.0181</v>
      </c>
    </row>
    <row r="33" spans="1:7" s="39" customFormat="1" ht="39.6">
      <c r="A33" s="53" t="s">
        <v>25</v>
      </c>
      <c r="B33" s="54" t="s">
        <v>778</v>
      </c>
      <c r="C33" s="54" t="s">
        <v>777</v>
      </c>
      <c r="D33" s="55" t="s">
        <v>674</v>
      </c>
      <c r="E33" s="124">
        <v>0.99126999999999998</v>
      </c>
      <c r="F33" s="125"/>
      <c r="G33" s="56"/>
    </row>
    <row r="34" spans="1:7" s="61" customFormat="1" outlineLevel="1">
      <c r="A34" s="57" t="s">
        <v>776</v>
      </c>
      <c r="B34" s="58" t="s">
        <v>30</v>
      </c>
      <c r="C34" s="59" t="s">
        <v>447</v>
      </c>
      <c r="D34" s="58" t="s">
        <v>446</v>
      </c>
      <c r="E34" s="60">
        <v>33</v>
      </c>
      <c r="F34" s="60">
        <v>32.7119</v>
      </c>
    </row>
    <row r="35" spans="1:7" s="66" customFormat="1" outlineLevel="1">
      <c r="A35" s="62" t="s">
        <v>775</v>
      </c>
      <c r="B35" s="63" t="s">
        <v>442</v>
      </c>
      <c r="C35" s="64" t="s">
        <v>441</v>
      </c>
      <c r="D35" s="63" t="s">
        <v>336</v>
      </c>
      <c r="E35" s="65">
        <v>0.36</v>
      </c>
      <c r="F35" s="65">
        <v>0.35685699999999998</v>
      </c>
    </row>
    <row r="36" spans="1:7" s="66" customFormat="1" outlineLevel="1">
      <c r="A36" s="67" t="s">
        <v>774</v>
      </c>
      <c r="B36" s="68" t="s">
        <v>440</v>
      </c>
      <c r="C36" s="69" t="s">
        <v>439</v>
      </c>
      <c r="D36" s="68" t="s">
        <v>336</v>
      </c>
      <c r="E36" s="70">
        <v>3.98</v>
      </c>
      <c r="F36" s="70">
        <v>3.9453</v>
      </c>
    </row>
    <row r="37" spans="1:7" s="66" customFormat="1" outlineLevel="1">
      <c r="A37" s="67" t="s">
        <v>773</v>
      </c>
      <c r="B37" s="68" t="s">
        <v>433</v>
      </c>
      <c r="C37" s="69" t="s">
        <v>432</v>
      </c>
      <c r="D37" s="68" t="s">
        <v>336</v>
      </c>
      <c r="E37" s="70">
        <v>2.35</v>
      </c>
      <c r="F37" s="70">
        <v>2.3294999999999999</v>
      </c>
    </row>
    <row r="38" spans="1:7" s="66" customFormat="1" outlineLevel="1">
      <c r="A38" s="67" t="s">
        <v>772</v>
      </c>
      <c r="B38" s="68" t="s">
        <v>424</v>
      </c>
      <c r="C38" s="69" t="s">
        <v>423</v>
      </c>
      <c r="D38" s="68" t="s">
        <v>336</v>
      </c>
      <c r="E38" s="70">
        <v>8.51</v>
      </c>
      <c r="F38" s="70">
        <v>8.4357000000000006</v>
      </c>
    </row>
    <row r="39" spans="1:7" s="66" customFormat="1" outlineLevel="1">
      <c r="A39" s="67" t="s">
        <v>771</v>
      </c>
      <c r="B39" s="68" t="s">
        <v>421</v>
      </c>
      <c r="C39" s="69" t="s">
        <v>420</v>
      </c>
      <c r="D39" s="68" t="s">
        <v>336</v>
      </c>
      <c r="E39" s="70">
        <v>19</v>
      </c>
      <c r="F39" s="70">
        <v>18.834099999999999</v>
      </c>
    </row>
    <row r="40" spans="1:7" s="66" customFormat="1" outlineLevel="1">
      <c r="A40" s="67" t="s">
        <v>770</v>
      </c>
      <c r="B40" s="68" t="s">
        <v>397</v>
      </c>
      <c r="C40" s="69" t="s">
        <v>396</v>
      </c>
      <c r="D40" s="68" t="s">
        <v>336</v>
      </c>
      <c r="E40" s="70">
        <v>2.6</v>
      </c>
      <c r="F40" s="70">
        <v>2.5773000000000001</v>
      </c>
    </row>
    <row r="41" spans="1:7" s="75" customFormat="1" ht="24" outlineLevel="1">
      <c r="A41" s="71" t="s">
        <v>769</v>
      </c>
      <c r="B41" s="72" t="s">
        <v>314</v>
      </c>
      <c r="C41" s="73" t="s">
        <v>313</v>
      </c>
      <c r="D41" s="72" t="s">
        <v>235</v>
      </c>
      <c r="E41" s="74">
        <v>15</v>
      </c>
      <c r="F41" s="74">
        <v>14.869</v>
      </c>
    </row>
    <row r="42" spans="1:7" s="75" customFormat="1" ht="24" outlineLevel="1">
      <c r="A42" s="76" t="s">
        <v>768</v>
      </c>
      <c r="B42" s="77" t="s">
        <v>311</v>
      </c>
      <c r="C42" s="78" t="s">
        <v>310</v>
      </c>
      <c r="D42" s="77" t="s">
        <v>235</v>
      </c>
      <c r="E42" s="79">
        <v>189</v>
      </c>
      <c r="F42" s="79">
        <v>187.35</v>
      </c>
    </row>
    <row r="43" spans="1:7" s="39" customFormat="1" ht="39.6">
      <c r="A43" s="53" t="s">
        <v>24</v>
      </c>
      <c r="B43" s="54" t="s">
        <v>767</v>
      </c>
      <c r="C43" s="54" t="s">
        <v>766</v>
      </c>
      <c r="D43" s="55" t="s">
        <v>674</v>
      </c>
      <c r="E43" s="124">
        <v>0.99126999999999998</v>
      </c>
      <c r="F43" s="125"/>
      <c r="G43" s="56"/>
    </row>
    <row r="44" spans="1:7" s="61" customFormat="1" outlineLevel="1">
      <c r="A44" s="57" t="s">
        <v>765</v>
      </c>
      <c r="B44" s="58" t="s">
        <v>30</v>
      </c>
      <c r="C44" s="59" t="s">
        <v>447</v>
      </c>
      <c r="D44" s="58" t="s">
        <v>446</v>
      </c>
      <c r="E44" s="60">
        <v>16.63</v>
      </c>
      <c r="F44" s="60">
        <v>16.4848</v>
      </c>
    </row>
    <row r="45" spans="1:7" s="66" customFormat="1" outlineLevel="1">
      <c r="A45" s="62" t="s">
        <v>764</v>
      </c>
      <c r="B45" s="63" t="s">
        <v>444</v>
      </c>
      <c r="C45" s="64" t="s">
        <v>443</v>
      </c>
      <c r="D45" s="63" t="s">
        <v>336</v>
      </c>
      <c r="E45" s="65">
        <v>1.39</v>
      </c>
      <c r="F45" s="65">
        <v>1.3778999999999999</v>
      </c>
    </row>
    <row r="46" spans="1:7" s="66" customFormat="1" outlineLevel="1">
      <c r="A46" s="67" t="s">
        <v>763</v>
      </c>
      <c r="B46" s="68" t="s">
        <v>430</v>
      </c>
      <c r="C46" s="69" t="s">
        <v>429</v>
      </c>
      <c r="D46" s="68" t="s">
        <v>336</v>
      </c>
      <c r="E46" s="70">
        <v>0.24</v>
      </c>
      <c r="F46" s="70">
        <v>0.23790500000000001</v>
      </c>
    </row>
    <row r="47" spans="1:7" s="66" customFormat="1" outlineLevel="1">
      <c r="A47" s="67" t="s">
        <v>762</v>
      </c>
      <c r="B47" s="68" t="s">
        <v>397</v>
      </c>
      <c r="C47" s="69" t="s">
        <v>396</v>
      </c>
      <c r="D47" s="68" t="s">
        <v>336</v>
      </c>
      <c r="E47" s="70">
        <v>0.5</v>
      </c>
      <c r="F47" s="70">
        <v>0.49563499999999999</v>
      </c>
    </row>
    <row r="48" spans="1:7" s="66" customFormat="1" outlineLevel="1">
      <c r="A48" s="67" t="s">
        <v>761</v>
      </c>
      <c r="B48" s="68" t="s">
        <v>355</v>
      </c>
      <c r="C48" s="69" t="s">
        <v>354</v>
      </c>
      <c r="D48" s="68" t="s">
        <v>336</v>
      </c>
      <c r="E48" s="70">
        <v>0.12</v>
      </c>
      <c r="F48" s="70">
        <v>0.118952</v>
      </c>
    </row>
    <row r="49" spans="1:7" s="66" customFormat="1" outlineLevel="1">
      <c r="A49" s="67" t="s">
        <v>760</v>
      </c>
      <c r="B49" s="68" t="s">
        <v>737</v>
      </c>
      <c r="C49" s="69" t="s">
        <v>349</v>
      </c>
      <c r="D49" s="68" t="s">
        <v>336</v>
      </c>
      <c r="E49" s="70">
        <v>1.39</v>
      </c>
      <c r="F49" s="70">
        <v>1.3778999999999999</v>
      </c>
    </row>
    <row r="50" spans="1:7" s="66" customFormat="1" outlineLevel="1">
      <c r="A50" s="67" t="s">
        <v>759</v>
      </c>
      <c r="B50" s="68" t="s">
        <v>347</v>
      </c>
      <c r="C50" s="69" t="s">
        <v>346</v>
      </c>
      <c r="D50" s="68" t="s">
        <v>336</v>
      </c>
      <c r="E50" s="70">
        <v>3.08</v>
      </c>
      <c r="F50" s="70">
        <v>3.0531000000000001</v>
      </c>
    </row>
    <row r="51" spans="1:7" s="66" customFormat="1" outlineLevel="1">
      <c r="A51" s="67" t="s">
        <v>758</v>
      </c>
      <c r="B51" s="68" t="s">
        <v>344</v>
      </c>
      <c r="C51" s="69" t="s">
        <v>343</v>
      </c>
      <c r="D51" s="68" t="s">
        <v>336</v>
      </c>
      <c r="E51" s="70">
        <v>1.37</v>
      </c>
      <c r="F51" s="70">
        <v>1.3580000000000001</v>
      </c>
    </row>
    <row r="52" spans="1:7" s="66" customFormat="1" outlineLevel="1">
      <c r="A52" s="67" t="s">
        <v>757</v>
      </c>
      <c r="B52" s="68" t="s">
        <v>341</v>
      </c>
      <c r="C52" s="69" t="s">
        <v>340</v>
      </c>
      <c r="D52" s="68" t="s">
        <v>336</v>
      </c>
      <c r="E52" s="70">
        <v>1.55</v>
      </c>
      <c r="F52" s="70">
        <v>1.5365</v>
      </c>
    </row>
    <row r="53" spans="1:7" s="75" customFormat="1" outlineLevel="1">
      <c r="A53" s="71" t="s">
        <v>756</v>
      </c>
      <c r="B53" s="72" t="s">
        <v>331</v>
      </c>
      <c r="C53" s="73" t="s">
        <v>330</v>
      </c>
      <c r="D53" s="72" t="s">
        <v>209</v>
      </c>
      <c r="E53" s="74">
        <v>92.5</v>
      </c>
      <c r="F53" s="74">
        <v>91.692499999999995</v>
      </c>
    </row>
    <row r="54" spans="1:7" s="75" customFormat="1" outlineLevel="1">
      <c r="A54" s="76" t="s">
        <v>755</v>
      </c>
      <c r="B54" s="77" t="s">
        <v>298</v>
      </c>
      <c r="C54" s="78" t="s">
        <v>297</v>
      </c>
      <c r="D54" s="77" t="s">
        <v>209</v>
      </c>
      <c r="E54" s="79">
        <v>1.0800000000000001E-2</v>
      </c>
      <c r="F54" s="79">
        <v>1.0706E-2</v>
      </c>
    </row>
    <row r="55" spans="1:7" s="39" customFormat="1" ht="26.4">
      <c r="A55" s="53" t="s">
        <v>23</v>
      </c>
      <c r="B55" s="54" t="s">
        <v>754</v>
      </c>
      <c r="C55" s="54" t="s">
        <v>753</v>
      </c>
      <c r="D55" s="55" t="s">
        <v>674</v>
      </c>
      <c r="E55" s="124">
        <v>0.99126999999999998</v>
      </c>
      <c r="F55" s="125"/>
      <c r="G55" s="56"/>
    </row>
    <row r="56" spans="1:7" s="61" customFormat="1" outlineLevel="1">
      <c r="A56" s="57" t="s">
        <v>752</v>
      </c>
      <c r="B56" s="58" t="s">
        <v>30</v>
      </c>
      <c r="C56" s="59" t="s">
        <v>447</v>
      </c>
      <c r="D56" s="58" t="s">
        <v>446</v>
      </c>
      <c r="E56" s="60">
        <v>2.3199999999999998</v>
      </c>
      <c r="F56" s="60">
        <v>2.2997000000000001</v>
      </c>
    </row>
    <row r="57" spans="1:7" s="66" customFormat="1" outlineLevel="1">
      <c r="A57" s="62" t="s">
        <v>751</v>
      </c>
      <c r="B57" s="63" t="s">
        <v>444</v>
      </c>
      <c r="C57" s="64" t="s">
        <v>443</v>
      </c>
      <c r="D57" s="63" t="s">
        <v>336</v>
      </c>
      <c r="E57" s="65">
        <v>0.68799999999999994</v>
      </c>
      <c r="F57" s="65">
        <v>0.68199399999999999</v>
      </c>
    </row>
    <row r="58" spans="1:7" s="66" customFormat="1" outlineLevel="1">
      <c r="A58" s="67" t="s">
        <v>750</v>
      </c>
      <c r="B58" s="68" t="s">
        <v>430</v>
      </c>
      <c r="C58" s="69" t="s">
        <v>429</v>
      </c>
      <c r="D58" s="68" t="s">
        <v>336</v>
      </c>
      <c r="E58" s="70">
        <v>0.12</v>
      </c>
      <c r="F58" s="70">
        <v>0.118952</v>
      </c>
    </row>
    <row r="59" spans="1:7" s="66" customFormat="1" outlineLevel="1">
      <c r="A59" s="67" t="s">
        <v>749</v>
      </c>
      <c r="B59" s="68" t="s">
        <v>355</v>
      </c>
      <c r="C59" s="69" t="s">
        <v>354</v>
      </c>
      <c r="D59" s="68" t="s">
        <v>336</v>
      </c>
      <c r="E59" s="70">
        <v>0.06</v>
      </c>
      <c r="F59" s="70">
        <v>5.9476000000000001E-2</v>
      </c>
    </row>
    <row r="60" spans="1:7" s="66" customFormat="1" outlineLevel="1">
      <c r="A60" s="67" t="s">
        <v>748</v>
      </c>
      <c r="B60" s="68" t="s">
        <v>737</v>
      </c>
      <c r="C60" s="69" t="s">
        <v>349</v>
      </c>
      <c r="D60" s="68" t="s">
        <v>336</v>
      </c>
      <c r="E60" s="70">
        <v>0.68799999999999994</v>
      </c>
      <c r="F60" s="70">
        <v>0.68199399999999999</v>
      </c>
    </row>
    <row r="61" spans="1:7" s="75" customFormat="1" outlineLevel="1">
      <c r="A61" s="71" t="s">
        <v>747</v>
      </c>
      <c r="B61" s="72" t="s">
        <v>331</v>
      </c>
      <c r="C61" s="73" t="s">
        <v>330</v>
      </c>
      <c r="D61" s="72" t="s">
        <v>209</v>
      </c>
      <c r="E61" s="74">
        <v>46.24</v>
      </c>
      <c r="F61" s="74">
        <v>45.836300000000001</v>
      </c>
    </row>
    <row r="62" spans="1:7" s="75" customFormat="1" outlineLevel="1">
      <c r="A62" s="76" t="s">
        <v>746</v>
      </c>
      <c r="B62" s="77" t="s">
        <v>298</v>
      </c>
      <c r="C62" s="78" t="s">
        <v>297</v>
      </c>
      <c r="D62" s="77" t="s">
        <v>209</v>
      </c>
      <c r="E62" s="79">
        <v>5.5999999999999999E-3</v>
      </c>
      <c r="F62" s="79">
        <v>5.5510000000000004E-3</v>
      </c>
    </row>
    <row r="63" spans="1:7" s="39" customFormat="1" ht="39.6">
      <c r="A63" s="53" t="s">
        <v>434</v>
      </c>
      <c r="B63" s="54" t="s">
        <v>745</v>
      </c>
      <c r="C63" s="54" t="s">
        <v>744</v>
      </c>
      <c r="D63" s="55" t="s">
        <v>674</v>
      </c>
      <c r="E63" s="124">
        <v>0.99126999999999998</v>
      </c>
      <c r="F63" s="125"/>
      <c r="G63" s="56"/>
    </row>
    <row r="64" spans="1:7" s="61" customFormat="1" outlineLevel="1">
      <c r="A64" s="57" t="s">
        <v>743</v>
      </c>
      <c r="B64" s="58" t="s">
        <v>30</v>
      </c>
      <c r="C64" s="59" t="s">
        <v>447</v>
      </c>
      <c r="D64" s="58" t="s">
        <v>446</v>
      </c>
      <c r="E64" s="60">
        <v>16.63</v>
      </c>
      <c r="F64" s="60">
        <v>16.4848</v>
      </c>
    </row>
    <row r="65" spans="1:7" s="66" customFormat="1" outlineLevel="1">
      <c r="A65" s="62" t="s">
        <v>742</v>
      </c>
      <c r="B65" s="63" t="s">
        <v>444</v>
      </c>
      <c r="C65" s="64" t="s">
        <v>443</v>
      </c>
      <c r="D65" s="63" t="s">
        <v>336</v>
      </c>
      <c r="E65" s="65">
        <v>1.44</v>
      </c>
      <c r="F65" s="65">
        <v>1.4274</v>
      </c>
    </row>
    <row r="66" spans="1:7" s="66" customFormat="1" outlineLevel="1">
      <c r="A66" s="67" t="s">
        <v>741</v>
      </c>
      <c r="B66" s="68" t="s">
        <v>430</v>
      </c>
      <c r="C66" s="69" t="s">
        <v>429</v>
      </c>
      <c r="D66" s="68" t="s">
        <v>336</v>
      </c>
      <c r="E66" s="70">
        <v>0.24</v>
      </c>
      <c r="F66" s="70">
        <v>0.23790500000000001</v>
      </c>
    </row>
    <row r="67" spans="1:7" s="66" customFormat="1" outlineLevel="1">
      <c r="A67" s="67" t="s">
        <v>740</v>
      </c>
      <c r="B67" s="68" t="s">
        <v>397</v>
      </c>
      <c r="C67" s="69" t="s">
        <v>396</v>
      </c>
      <c r="D67" s="68" t="s">
        <v>336</v>
      </c>
      <c r="E67" s="70">
        <v>0.5</v>
      </c>
      <c r="F67" s="70">
        <v>0.49563499999999999</v>
      </c>
    </row>
    <row r="68" spans="1:7" s="66" customFormat="1" outlineLevel="1">
      <c r="A68" s="67" t="s">
        <v>739</v>
      </c>
      <c r="B68" s="68" t="s">
        <v>355</v>
      </c>
      <c r="C68" s="69" t="s">
        <v>354</v>
      </c>
      <c r="D68" s="68" t="s">
        <v>336</v>
      </c>
      <c r="E68" s="70">
        <v>0.12</v>
      </c>
      <c r="F68" s="70">
        <v>0.118952</v>
      </c>
    </row>
    <row r="69" spans="1:7" s="66" customFormat="1" outlineLevel="1">
      <c r="A69" s="67" t="s">
        <v>738</v>
      </c>
      <c r="B69" s="68" t="s">
        <v>737</v>
      </c>
      <c r="C69" s="69" t="s">
        <v>349</v>
      </c>
      <c r="D69" s="68" t="s">
        <v>336</v>
      </c>
      <c r="E69" s="70">
        <v>1.44</v>
      </c>
      <c r="F69" s="70">
        <v>1.4274</v>
      </c>
    </row>
    <row r="70" spans="1:7" s="66" customFormat="1" outlineLevel="1">
      <c r="A70" s="67" t="s">
        <v>736</v>
      </c>
      <c r="B70" s="68" t="s">
        <v>347</v>
      </c>
      <c r="C70" s="69" t="s">
        <v>346</v>
      </c>
      <c r="D70" s="68" t="s">
        <v>336</v>
      </c>
      <c r="E70" s="70">
        <v>3.08</v>
      </c>
      <c r="F70" s="70">
        <v>3.0531000000000001</v>
      </c>
    </row>
    <row r="71" spans="1:7" s="66" customFormat="1" outlineLevel="1">
      <c r="A71" s="67" t="s">
        <v>735</v>
      </c>
      <c r="B71" s="68" t="s">
        <v>344</v>
      </c>
      <c r="C71" s="69" t="s">
        <v>343</v>
      </c>
      <c r="D71" s="68" t="s">
        <v>336</v>
      </c>
      <c r="E71" s="70">
        <v>1.37</v>
      </c>
      <c r="F71" s="70">
        <v>1.3580000000000001</v>
      </c>
    </row>
    <row r="72" spans="1:7" s="66" customFormat="1" outlineLevel="1">
      <c r="A72" s="67" t="s">
        <v>734</v>
      </c>
      <c r="B72" s="68" t="s">
        <v>341</v>
      </c>
      <c r="C72" s="69" t="s">
        <v>340</v>
      </c>
      <c r="D72" s="68" t="s">
        <v>336</v>
      </c>
      <c r="E72" s="70">
        <v>1.55</v>
      </c>
      <c r="F72" s="70">
        <v>1.5365</v>
      </c>
    </row>
    <row r="73" spans="1:7" s="75" customFormat="1" outlineLevel="1">
      <c r="A73" s="71" t="s">
        <v>733</v>
      </c>
      <c r="B73" s="72" t="s">
        <v>334</v>
      </c>
      <c r="C73" s="73" t="s">
        <v>333</v>
      </c>
      <c r="D73" s="72" t="s">
        <v>209</v>
      </c>
      <c r="E73" s="74">
        <v>96.6</v>
      </c>
      <c r="F73" s="74">
        <v>95.756699999999995</v>
      </c>
    </row>
    <row r="74" spans="1:7" s="75" customFormat="1" outlineLevel="1">
      <c r="A74" s="76" t="s">
        <v>732</v>
      </c>
      <c r="B74" s="77" t="s">
        <v>298</v>
      </c>
      <c r="C74" s="78" t="s">
        <v>297</v>
      </c>
      <c r="D74" s="77" t="s">
        <v>209</v>
      </c>
      <c r="E74" s="79">
        <v>1.0800000000000001E-2</v>
      </c>
      <c r="F74" s="79">
        <v>1.0706E-2</v>
      </c>
    </row>
    <row r="75" spans="1:7" s="39" customFormat="1" ht="52.8">
      <c r="A75" s="53" t="s">
        <v>431</v>
      </c>
      <c r="B75" s="54" t="s">
        <v>520</v>
      </c>
      <c r="C75" s="54" t="s">
        <v>731</v>
      </c>
      <c r="D75" s="55" t="s">
        <v>209</v>
      </c>
      <c r="E75" s="124">
        <v>323.5505</v>
      </c>
      <c r="F75" s="125"/>
      <c r="G75" s="56"/>
    </row>
    <row r="76" spans="1:7" s="66" customFormat="1" outlineLevel="1">
      <c r="A76" s="62" t="s">
        <v>730</v>
      </c>
      <c r="B76" s="63" t="s">
        <v>338</v>
      </c>
      <c r="C76" s="64" t="s">
        <v>337</v>
      </c>
      <c r="D76" s="63" t="s">
        <v>336</v>
      </c>
      <c r="E76" s="65">
        <v>6.9536000000000001E-2</v>
      </c>
      <c r="F76" s="65">
        <v>22.4984</v>
      </c>
    </row>
    <row r="77" spans="1:7" s="39" customFormat="1" ht="52.8">
      <c r="A77" s="53" t="s">
        <v>428</v>
      </c>
      <c r="B77" s="54" t="s">
        <v>520</v>
      </c>
      <c r="C77" s="54" t="s">
        <v>729</v>
      </c>
      <c r="D77" s="55" t="s">
        <v>209</v>
      </c>
      <c r="E77" s="124">
        <v>238.3013</v>
      </c>
      <c r="F77" s="125"/>
      <c r="G77" s="56"/>
    </row>
    <row r="78" spans="1:7" s="66" customFormat="1" outlineLevel="1">
      <c r="A78" s="62" t="s">
        <v>728</v>
      </c>
      <c r="B78" s="63" t="s">
        <v>338</v>
      </c>
      <c r="C78" s="64" t="s">
        <v>337</v>
      </c>
      <c r="D78" s="63" t="s">
        <v>336</v>
      </c>
      <c r="E78" s="65">
        <v>6.9536000000000001E-2</v>
      </c>
      <c r="F78" s="65">
        <v>16.570499999999999</v>
      </c>
    </row>
    <row r="79" spans="1:7" ht="15.75" customHeight="1">
      <c r="A79" s="126" t="s">
        <v>727</v>
      </c>
      <c r="B79" s="127"/>
      <c r="C79" s="127"/>
      <c r="D79" s="127"/>
      <c r="E79" s="127"/>
      <c r="F79" s="128"/>
    </row>
    <row r="80" spans="1:7" s="39" customFormat="1" ht="26.4">
      <c r="A80" s="53" t="s">
        <v>425</v>
      </c>
      <c r="B80" s="54" t="s">
        <v>726</v>
      </c>
      <c r="C80" s="54" t="s">
        <v>725</v>
      </c>
      <c r="D80" s="55" t="s">
        <v>212</v>
      </c>
      <c r="E80" s="124">
        <v>48.02</v>
      </c>
      <c r="F80" s="125"/>
      <c r="G80" s="56"/>
    </row>
    <row r="81" spans="1:7" s="61" customFormat="1" outlineLevel="1">
      <c r="A81" s="57" t="s">
        <v>724</v>
      </c>
      <c r="B81" s="58" t="s">
        <v>30</v>
      </c>
      <c r="C81" s="59" t="s">
        <v>447</v>
      </c>
      <c r="D81" s="58" t="s">
        <v>446</v>
      </c>
      <c r="E81" s="60">
        <v>1.28</v>
      </c>
      <c r="F81" s="60">
        <v>61.465600000000002</v>
      </c>
    </row>
    <row r="82" spans="1:7" s="66" customFormat="1" ht="24" outlineLevel="1">
      <c r="A82" s="62" t="s">
        <v>723</v>
      </c>
      <c r="B82" s="63" t="s">
        <v>406</v>
      </c>
      <c r="C82" s="64" t="s">
        <v>405</v>
      </c>
      <c r="D82" s="63" t="s">
        <v>336</v>
      </c>
      <c r="E82" s="65">
        <v>0.11</v>
      </c>
      <c r="F82" s="65">
        <v>5.2821999999999996</v>
      </c>
    </row>
    <row r="83" spans="1:7" s="66" customFormat="1" outlineLevel="1">
      <c r="A83" s="67" t="s">
        <v>722</v>
      </c>
      <c r="B83" s="68" t="s">
        <v>363</v>
      </c>
      <c r="C83" s="69" t="s">
        <v>360</v>
      </c>
      <c r="D83" s="68" t="s">
        <v>336</v>
      </c>
      <c r="E83" s="70">
        <v>0.15</v>
      </c>
      <c r="F83" s="70">
        <v>7.2030000000000003</v>
      </c>
    </row>
    <row r="84" spans="1:7" s="75" customFormat="1" outlineLevel="1">
      <c r="A84" s="71" t="s">
        <v>721</v>
      </c>
      <c r="B84" s="72" t="s">
        <v>295</v>
      </c>
      <c r="C84" s="73" t="s">
        <v>294</v>
      </c>
      <c r="D84" s="72" t="s">
        <v>209</v>
      </c>
      <c r="E84" s="74">
        <v>1.8000000000000001E-4</v>
      </c>
      <c r="F84" s="74">
        <v>8.6440000000000006E-3</v>
      </c>
    </row>
    <row r="85" spans="1:7" s="75" customFormat="1" ht="24" outlineLevel="1">
      <c r="A85" s="76" t="s">
        <v>720</v>
      </c>
      <c r="B85" s="77" t="s">
        <v>252</v>
      </c>
      <c r="C85" s="78" t="s">
        <v>251</v>
      </c>
      <c r="D85" s="77" t="s">
        <v>235</v>
      </c>
      <c r="E85" s="79">
        <v>3.5999999999999997E-2</v>
      </c>
      <c r="F85" s="79">
        <v>1.7286999999999999</v>
      </c>
    </row>
    <row r="86" spans="1:7" s="75" customFormat="1" ht="24" outlineLevel="1">
      <c r="A86" s="76" t="s">
        <v>719</v>
      </c>
      <c r="B86" s="77" t="s">
        <v>250</v>
      </c>
      <c r="C86" s="78" t="s">
        <v>249</v>
      </c>
      <c r="D86" s="77" t="s">
        <v>235</v>
      </c>
      <c r="E86" s="79">
        <v>3.4000000000000002E-2</v>
      </c>
      <c r="F86" s="79">
        <v>1.6327</v>
      </c>
    </row>
    <row r="87" spans="1:7" s="75" customFormat="1" outlineLevel="1">
      <c r="A87" s="76" t="s">
        <v>718</v>
      </c>
      <c r="B87" s="77" t="s">
        <v>237</v>
      </c>
      <c r="C87" s="78" t="s">
        <v>236</v>
      </c>
      <c r="D87" s="77" t="s">
        <v>235</v>
      </c>
      <c r="E87" s="79">
        <v>1.6000000000000001E-3</v>
      </c>
      <c r="F87" s="79">
        <v>7.6831999999999998E-2</v>
      </c>
    </row>
    <row r="88" spans="1:7" s="39" customFormat="1" ht="26.4">
      <c r="A88" s="53" t="s">
        <v>422</v>
      </c>
      <c r="B88" s="54" t="s">
        <v>717</v>
      </c>
      <c r="C88" s="54" t="s">
        <v>716</v>
      </c>
      <c r="D88" s="55" t="s">
        <v>715</v>
      </c>
      <c r="E88" s="114">
        <v>28.5</v>
      </c>
      <c r="F88" s="115"/>
      <c r="G88" s="56"/>
    </row>
    <row r="89" spans="1:7" ht="15.75" customHeight="1">
      <c r="A89" s="126" t="s">
        <v>714</v>
      </c>
      <c r="B89" s="127"/>
      <c r="C89" s="127"/>
      <c r="D89" s="127"/>
      <c r="E89" s="127"/>
      <c r="F89" s="128"/>
    </row>
    <row r="90" spans="1:7" s="39" customFormat="1" ht="66">
      <c r="A90" s="53" t="s">
        <v>419</v>
      </c>
      <c r="B90" s="54" t="s">
        <v>713</v>
      </c>
      <c r="C90" s="54" t="s">
        <v>712</v>
      </c>
      <c r="D90" s="55" t="s">
        <v>659</v>
      </c>
      <c r="E90" s="124">
        <v>0.14504</v>
      </c>
      <c r="F90" s="125"/>
      <c r="G90" s="56"/>
    </row>
    <row r="91" spans="1:7" s="61" customFormat="1" outlineLevel="1">
      <c r="A91" s="57" t="s">
        <v>711</v>
      </c>
      <c r="B91" s="58" t="s">
        <v>30</v>
      </c>
      <c r="C91" s="59" t="s">
        <v>447</v>
      </c>
      <c r="D91" s="58" t="s">
        <v>446</v>
      </c>
      <c r="E91" s="60">
        <v>322</v>
      </c>
      <c r="F91" s="60">
        <v>46.7029</v>
      </c>
    </row>
    <row r="92" spans="1:7" s="39" customFormat="1" ht="26.4">
      <c r="A92" s="53" t="s">
        <v>417</v>
      </c>
      <c r="B92" s="54" t="s">
        <v>710</v>
      </c>
      <c r="C92" s="54" t="s">
        <v>709</v>
      </c>
      <c r="D92" s="55" t="s">
        <v>682</v>
      </c>
      <c r="E92" s="124">
        <v>1.9604999999999999</v>
      </c>
      <c r="F92" s="125"/>
      <c r="G92" s="56"/>
    </row>
    <row r="93" spans="1:7" s="61" customFormat="1" outlineLevel="1">
      <c r="A93" s="57" t="s">
        <v>708</v>
      </c>
      <c r="B93" s="58" t="s">
        <v>30</v>
      </c>
      <c r="C93" s="59" t="s">
        <v>447</v>
      </c>
      <c r="D93" s="58" t="s">
        <v>446</v>
      </c>
      <c r="E93" s="60">
        <v>8</v>
      </c>
      <c r="F93" s="60">
        <v>15.6838</v>
      </c>
    </row>
    <row r="94" spans="1:7" s="66" customFormat="1" ht="24" outlineLevel="1">
      <c r="A94" s="62" t="s">
        <v>707</v>
      </c>
      <c r="B94" s="63" t="s">
        <v>369</v>
      </c>
      <c r="C94" s="64" t="s">
        <v>368</v>
      </c>
      <c r="D94" s="63" t="s">
        <v>336</v>
      </c>
      <c r="E94" s="65">
        <v>17.7</v>
      </c>
      <c r="F94" s="65">
        <v>34.700400000000002</v>
      </c>
    </row>
    <row r="95" spans="1:7" s="39" customFormat="1" ht="39.6">
      <c r="A95" s="53" t="s">
        <v>414</v>
      </c>
      <c r="B95" s="54" t="s">
        <v>706</v>
      </c>
      <c r="C95" s="54" t="s">
        <v>705</v>
      </c>
      <c r="D95" s="55" t="s">
        <v>659</v>
      </c>
      <c r="E95" s="124">
        <v>0.60633000000000004</v>
      </c>
      <c r="F95" s="125"/>
      <c r="G95" s="56"/>
    </row>
    <row r="96" spans="1:7" s="61" customFormat="1" outlineLevel="1">
      <c r="A96" s="57" t="s">
        <v>704</v>
      </c>
      <c r="B96" s="58" t="s">
        <v>30</v>
      </c>
      <c r="C96" s="59" t="s">
        <v>447</v>
      </c>
      <c r="D96" s="58" t="s">
        <v>446</v>
      </c>
      <c r="E96" s="60">
        <v>184.8</v>
      </c>
      <c r="F96" s="60">
        <v>112.0498</v>
      </c>
    </row>
    <row r="97" spans="1:7" s="39" customFormat="1" ht="26.4">
      <c r="A97" s="53" t="s">
        <v>413</v>
      </c>
      <c r="B97" s="54" t="s">
        <v>703</v>
      </c>
      <c r="C97" s="54" t="s">
        <v>702</v>
      </c>
      <c r="D97" s="55" t="s">
        <v>209</v>
      </c>
      <c r="E97" s="124">
        <v>123.9761</v>
      </c>
      <c r="F97" s="125"/>
      <c r="G97" s="56"/>
    </row>
    <row r="98" spans="1:7" s="66" customFormat="1" ht="24" outlineLevel="1">
      <c r="A98" s="62" t="s">
        <v>701</v>
      </c>
      <c r="B98" s="63" t="s">
        <v>372</v>
      </c>
      <c r="C98" s="64" t="s">
        <v>371</v>
      </c>
      <c r="D98" s="63" t="s">
        <v>336</v>
      </c>
      <c r="E98" s="65">
        <v>2.9000000000000001E-2</v>
      </c>
      <c r="F98" s="65">
        <v>3.5952999999999999</v>
      </c>
    </row>
    <row r="99" spans="1:7" s="39" customFormat="1" ht="52.8">
      <c r="A99" s="53" t="s">
        <v>410</v>
      </c>
      <c r="B99" s="54" t="s">
        <v>520</v>
      </c>
      <c r="C99" s="54" t="s">
        <v>700</v>
      </c>
      <c r="D99" s="55" t="s">
        <v>209</v>
      </c>
      <c r="E99" s="124">
        <v>3358.7615000000001</v>
      </c>
      <c r="F99" s="125"/>
      <c r="G99" s="56"/>
    </row>
    <row r="100" spans="1:7" s="66" customFormat="1" outlineLevel="1">
      <c r="A100" s="62" t="s">
        <v>699</v>
      </c>
      <c r="B100" s="63" t="s">
        <v>338</v>
      </c>
      <c r="C100" s="64" t="s">
        <v>337</v>
      </c>
      <c r="D100" s="63" t="s">
        <v>336</v>
      </c>
      <c r="E100" s="65">
        <v>6.9536000000000001E-2</v>
      </c>
      <c r="F100" s="65">
        <v>233.5548</v>
      </c>
    </row>
    <row r="101" spans="1:7" s="39" customFormat="1">
      <c r="A101" s="53" t="s">
        <v>407</v>
      </c>
      <c r="B101" s="54" t="s">
        <v>698</v>
      </c>
      <c r="C101" s="54" t="s">
        <v>319</v>
      </c>
      <c r="D101" s="55" t="s">
        <v>235</v>
      </c>
      <c r="E101" s="114">
        <v>2239.1743000000001</v>
      </c>
      <c r="F101" s="115"/>
      <c r="G101" s="56"/>
    </row>
    <row r="102" spans="1:7" s="39" customFormat="1" ht="52.8">
      <c r="A102" s="53" t="s">
        <v>404</v>
      </c>
      <c r="B102" s="54" t="s">
        <v>520</v>
      </c>
      <c r="C102" s="54" t="s">
        <v>697</v>
      </c>
      <c r="D102" s="55" t="s">
        <v>209</v>
      </c>
      <c r="E102" s="124">
        <v>3582.6790000000001</v>
      </c>
      <c r="F102" s="125"/>
      <c r="G102" s="56"/>
    </row>
    <row r="103" spans="1:7" s="66" customFormat="1" outlineLevel="1">
      <c r="A103" s="62" t="s">
        <v>696</v>
      </c>
      <c r="B103" s="63" t="s">
        <v>338</v>
      </c>
      <c r="C103" s="64" t="s">
        <v>337</v>
      </c>
      <c r="D103" s="63" t="s">
        <v>336</v>
      </c>
      <c r="E103" s="65">
        <v>6.9536000000000001E-2</v>
      </c>
      <c r="F103" s="65">
        <v>249.12520000000001</v>
      </c>
    </row>
    <row r="104" spans="1:7" s="39" customFormat="1" ht="26.4">
      <c r="A104" s="53" t="s">
        <v>401</v>
      </c>
      <c r="B104" s="54" t="s">
        <v>695</v>
      </c>
      <c r="C104" s="54" t="s">
        <v>694</v>
      </c>
      <c r="D104" s="55" t="s">
        <v>682</v>
      </c>
      <c r="E104" s="124">
        <v>2.0152999999999999</v>
      </c>
      <c r="F104" s="125"/>
      <c r="G104" s="56"/>
    </row>
    <row r="105" spans="1:7" s="66" customFormat="1" outlineLevel="1">
      <c r="A105" s="62" t="s">
        <v>693</v>
      </c>
      <c r="B105" s="63" t="s">
        <v>433</v>
      </c>
      <c r="C105" s="64" t="s">
        <v>432</v>
      </c>
      <c r="D105" s="63" t="s">
        <v>336</v>
      </c>
      <c r="E105" s="65">
        <v>4.76</v>
      </c>
      <c r="F105" s="65">
        <v>9.5925999999999991</v>
      </c>
    </row>
    <row r="106" spans="1:7" s="39" customFormat="1">
      <c r="A106" s="53" t="s">
        <v>398</v>
      </c>
      <c r="B106" s="54" t="s">
        <v>692</v>
      </c>
      <c r="C106" s="54" t="s">
        <v>691</v>
      </c>
      <c r="D106" s="55" t="s">
        <v>659</v>
      </c>
      <c r="E106" s="124">
        <v>2.2391999999999999</v>
      </c>
      <c r="F106" s="125"/>
      <c r="G106" s="56"/>
    </row>
    <row r="107" spans="1:7" s="61" customFormat="1" outlineLevel="1">
      <c r="A107" s="57" t="s">
        <v>690</v>
      </c>
      <c r="B107" s="58" t="s">
        <v>30</v>
      </c>
      <c r="C107" s="59" t="s">
        <v>447</v>
      </c>
      <c r="D107" s="58" t="s">
        <v>446</v>
      </c>
      <c r="E107" s="60">
        <v>121</v>
      </c>
      <c r="F107" s="60">
        <v>270.94009999999997</v>
      </c>
    </row>
    <row r="108" spans="1:7" s="39" customFormat="1" ht="26.4">
      <c r="A108" s="53" t="s">
        <v>395</v>
      </c>
      <c r="B108" s="54" t="s">
        <v>689</v>
      </c>
      <c r="C108" s="54" t="s">
        <v>688</v>
      </c>
      <c r="D108" s="55" t="s">
        <v>659</v>
      </c>
      <c r="E108" s="124">
        <v>20.1526</v>
      </c>
      <c r="F108" s="125"/>
      <c r="G108" s="56"/>
    </row>
    <row r="109" spans="1:7" s="61" customFormat="1" outlineLevel="1">
      <c r="A109" s="57" t="s">
        <v>687</v>
      </c>
      <c r="B109" s="58" t="s">
        <v>30</v>
      </c>
      <c r="C109" s="59" t="s">
        <v>447</v>
      </c>
      <c r="D109" s="58" t="s">
        <v>446</v>
      </c>
      <c r="E109" s="60">
        <v>14.96</v>
      </c>
      <c r="F109" s="60">
        <v>301.48239999999998</v>
      </c>
    </row>
    <row r="110" spans="1:7" s="66" customFormat="1" ht="24" outlineLevel="1">
      <c r="A110" s="62" t="s">
        <v>686</v>
      </c>
      <c r="B110" s="63" t="s">
        <v>416</v>
      </c>
      <c r="C110" s="64" t="s">
        <v>415</v>
      </c>
      <c r="D110" s="63" t="s">
        <v>336</v>
      </c>
      <c r="E110" s="65">
        <v>3.63</v>
      </c>
      <c r="F110" s="65">
        <v>73.153800000000004</v>
      </c>
    </row>
    <row r="111" spans="1:7" s="66" customFormat="1" outlineLevel="1">
      <c r="A111" s="67" t="s">
        <v>685</v>
      </c>
      <c r="B111" s="68" t="s">
        <v>377</v>
      </c>
      <c r="C111" s="69" t="s">
        <v>376</v>
      </c>
      <c r="D111" s="68" t="s">
        <v>336</v>
      </c>
      <c r="E111" s="70">
        <v>14.5</v>
      </c>
      <c r="F111" s="70">
        <v>292.21230000000003</v>
      </c>
    </row>
    <row r="112" spans="1:7" s="39" customFormat="1">
      <c r="A112" s="53" t="s">
        <v>392</v>
      </c>
      <c r="B112" s="54" t="s">
        <v>684</v>
      </c>
      <c r="C112" s="54" t="s">
        <v>683</v>
      </c>
      <c r="D112" s="55" t="s">
        <v>682</v>
      </c>
      <c r="E112" s="124">
        <v>2.2391999999999999</v>
      </c>
      <c r="F112" s="125"/>
      <c r="G112" s="56"/>
    </row>
    <row r="113" spans="1:7" s="61" customFormat="1" outlineLevel="1">
      <c r="A113" s="57" t="s">
        <v>681</v>
      </c>
      <c r="B113" s="58" t="s">
        <v>30</v>
      </c>
      <c r="C113" s="59" t="s">
        <v>447</v>
      </c>
      <c r="D113" s="58" t="s">
        <v>446</v>
      </c>
      <c r="E113" s="60">
        <v>13.91</v>
      </c>
      <c r="F113" s="60">
        <v>31.146899999999999</v>
      </c>
    </row>
    <row r="114" spans="1:7" s="66" customFormat="1" outlineLevel="1">
      <c r="A114" s="62" t="s">
        <v>680</v>
      </c>
      <c r="B114" s="63" t="s">
        <v>397</v>
      </c>
      <c r="C114" s="64" t="s">
        <v>396</v>
      </c>
      <c r="D114" s="63" t="s">
        <v>336</v>
      </c>
      <c r="E114" s="65">
        <v>13.91</v>
      </c>
      <c r="F114" s="65">
        <v>31.146899999999999</v>
      </c>
    </row>
    <row r="115" spans="1:7" s="39" customFormat="1">
      <c r="A115" s="53" t="s">
        <v>389</v>
      </c>
      <c r="B115" s="54" t="s">
        <v>679</v>
      </c>
      <c r="C115" s="54" t="s">
        <v>678</v>
      </c>
      <c r="D115" s="55" t="s">
        <v>674</v>
      </c>
      <c r="E115" s="124">
        <v>0.97755000000000003</v>
      </c>
      <c r="F115" s="125"/>
      <c r="G115" s="56"/>
    </row>
    <row r="116" spans="1:7" s="66" customFormat="1" outlineLevel="1">
      <c r="A116" s="62" t="s">
        <v>677</v>
      </c>
      <c r="B116" s="63" t="s">
        <v>433</v>
      </c>
      <c r="C116" s="64" t="s">
        <v>432</v>
      </c>
      <c r="D116" s="63" t="s">
        <v>336</v>
      </c>
      <c r="E116" s="65">
        <v>0.25</v>
      </c>
      <c r="F116" s="65">
        <v>0.24438699999999999</v>
      </c>
    </row>
    <row r="117" spans="1:7" s="39" customFormat="1">
      <c r="A117" s="53" t="s">
        <v>386</v>
      </c>
      <c r="B117" s="54" t="s">
        <v>676</v>
      </c>
      <c r="C117" s="54" t="s">
        <v>675</v>
      </c>
      <c r="D117" s="55" t="s">
        <v>674</v>
      </c>
      <c r="E117" s="124">
        <v>0.29326999999999998</v>
      </c>
      <c r="F117" s="125"/>
      <c r="G117" s="56"/>
    </row>
    <row r="118" spans="1:7" s="61" customFormat="1" outlineLevel="1">
      <c r="A118" s="57" t="s">
        <v>673</v>
      </c>
      <c r="B118" s="58" t="s">
        <v>30</v>
      </c>
      <c r="C118" s="59" t="s">
        <v>447</v>
      </c>
      <c r="D118" s="58" t="s">
        <v>446</v>
      </c>
      <c r="E118" s="60">
        <v>163</v>
      </c>
      <c r="F118" s="60">
        <v>47.802999999999997</v>
      </c>
    </row>
    <row r="119" spans="1:7" ht="15.75" customHeight="1">
      <c r="A119" s="126" t="s">
        <v>672</v>
      </c>
      <c r="B119" s="127"/>
      <c r="C119" s="127"/>
      <c r="D119" s="127"/>
      <c r="E119" s="127"/>
      <c r="F119" s="128"/>
    </row>
    <row r="120" spans="1:7" s="39" customFormat="1" ht="26.4">
      <c r="A120" s="53" t="s">
        <v>383</v>
      </c>
      <c r="B120" s="54" t="s">
        <v>671</v>
      </c>
      <c r="C120" s="54" t="s">
        <v>670</v>
      </c>
      <c r="D120" s="55" t="s">
        <v>235</v>
      </c>
      <c r="E120" s="124">
        <v>43.24</v>
      </c>
      <c r="F120" s="125"/>
      <c r="G120" s="56"/>
    </row>
    <row r="121" spans="1:7" s="61" customFormat="1" outlineLevel="1">
      <c r="A121" s="57" t="s">
        <v>669</v>
      </c>
      <c r="B121" s="58" t="s">
        <v>30</v>
      </c>
      <c r="C121" s="59" t="s">
        <v>447</v>
      </c>
      <c r="D121" s="58" t="s">
        <v>446</v>
      </c>
      <c r="E121" s="60">
        <v>2.331</v>
      </c>
      <c r="F121" s="60">
        <v>100.7924</v>
      </c>
    </row>
    <row r="122" spans="1:7" s="66" customFormat="1" outlineLevel="1">
      <c r="A122" s="62" t="s">
        <v>668</v>
      </c>
      <c r="B122" s="63" t="s">
        <v>412</v>
      </c>
      <c r="C122" s="64" t="s">
        <v>411</v>
      </c>
      <c r="D122" s="63" t="s">
        <v>336</v>
      </c>
      <c r="E122" s="65">
        <v>0.42111999999999999</v>
      </c>
      <c r="F122" s="65">
        <v>18.209199999999999</v>
      </c>
    </row>
    <row r="123" spans="1:7" s="39" customFormat="1" ht="26.4">
      <c r="A123" s="53" t="s">
        <v>380</v>
      </c>
      <c r="B123" s="54" t="s">
        <v>667</v>
      </c>
      <c r="C123" s="54" t="s">
        <v>666</v>
      </c>
      <c r="D123" s="55" t="s">
        <v>235</v>
      </c>
      <c r="E123" s="124">
        <v>36.479999999999997</v>
      </c>
      <c r="F123" s="125"/>
      <c r="G123" s="56"/>
    </row>
    <row r="124" spans="1:7" s="61" customFormat="1" outlineLevel="1">
      <c r="A124" s="57" t="s">
        <v>665</v>
      </c>
      <c r="B124" s="58" t="s">
        <v>30</v>
      </c>
      <c r="C124" s="59" t="s">
        <v>447</v>
      </c>
      <c r="D124" s="58" t="s">
        <v>446</v>
      </c>
      <c r="E124" s="60">
        <v>4.32</v>
      </c>
      <c r="F124" s="60">
        <v>157.59360000000001</v>
      </c>
    </row>
    <row r="125" spans="1:7" s="39" customFormat="1" ht="26.4">
      <c r="A125" s="53" t="s">
        <v>116</v>
      </c>
      <c r="B125" s="54" t="s">
        <v>524</v>
      </c>
      <c r="C125" s="54" t="s">
        <v>523</v>
      </c>
      <c r="D125" s="55" t="s">
        <v>209</v>
      </c>
      <c r="E125" s="124">
        <v>60.192</v>
      </c>
      <c r="F125" s="125"/>
      <c r="G125" s="56"/>
    </row>
    <row r="126" spans="1:7" s="61" customFormat="1" outlineLevel="1">
      <c r="A126" s="57" t="s">
        <v>664</v>
      </c>
      <c r="B126" s="58" t="s">
        <v>30</v>
      </c>
      <c r="C126" s="59" t="s">
        <v>447</v>
      </c>
      <c r="D126" s="58" t="s">
        <v>446</v>
      </c>
      <c r="E126" s="60">
        <v>0.57769999999999999</v>
      </c>
      <c r="F126" s="60">
        <v>34.7729</v>
      </c>
    </row>
    <row r="127" spans="1:7" s="66" customFormat="1" outlineLevel="1">
      <c r="A127" s="62" t="s">
        <v>663</v>
      </c>
      <c r="B127" s="63" t="s">
        <v>338</v>
      </c>
      <c r="C127" s="64" t="s">
        <v>337</v>
      </c>
      <c r="D127" s="63" t="s">
        <v>336</v>
      </c>
      <c r="E127" s="65">
        <v>0.28999999999999998</v>
      </c>
      <c r="F127" s="65">
        <v>17.4557</v>
      </c>
    </row>
    <row r="128" spans="1:7" s="39" customFormat="1" ht="52.8">
      <c r="A128" s="53" t="s">
        <v>73</v>
      </c>
      <c r="B128" s="54" t="s">
        <v>520</v>
      </c>
      <c r="C128" s="54" t="s">
        <v>519</v>
      </c>
      <c r="D128" s="55" t="s">
        <v>209</v>
      </c>
      <c r="E128" s="124">
        <v>94.272000000000006</v>
      </c>
      <c r="F128" s="125"/>
      <c r="G128" s="56"/>
    </row>
    <row r="129" spans="1:7" s="66" customFormat="1" outlineLevel="1">
      <c r="A129" s="62" t="s">
        <v>662</v>
      </c>
      <c r="B129" s="63" t="s">
        <v>338</v>
      </c>
      <c r="C129" s="64" t="s">
        <v>337</v>
      </c>
      <c r="D129" s="63" t="s">
        <v>336</v>
      </c>
      <c r="E129" s="65">
        <v>6.9536000000000001E-2</v>
      </c>
      <c r="F129" s="65">
        <v>6.5552999999999999</v>
      </c>
    </row>
    <row r="130" spans="1:7" s="39" customFormat="1" ht="26.4">
      <c r="A130" s="53" t="s">
        <v>373</v>
      </c>
      <c r="B130" s="54" t="s">
        <v>661</v>
      </c>
      <c r="C130" s="54" t="s">
        <v>660</v>
      </c>
      <c r="D130" s="55" t="s">
        <v>659</v>
      </c>
      <c r="E130" s="124">
        <v>0.43240000000000001</v>
      </c>
      <c r="F130" s="125"/>
      <c r="G130" s="56"/>
    </row>
    <row r="131" spans="1:7" s="61" customFormat="1" outlineLevel="1">
      <c r="A131" s="57" t="s">
        <v>658</v>
      </c>
      <c r="B131" s="58" t="s">
        <v>30</v>
      </c>
      <c r="C131" s="59" t="s">
        <v>447</v>
      </c>
      <c r="D131" s="58" t="s">
        <v>446</v>
      </c>
      <c r="E131" s="60">
        <v>333</v>
      </c>
      <c r="F131" s="60">
        <v>143.98920000000001</v>
      </c>
    </row>
    <row r="132" spans="1:7" s="66" customFormat="1" outlineLevel="1">
      <c r="A132" s="62" t="s">
        <v>657</v>
      </c>
      <c r="B132" s="63" t="s">
        <v>412</v>
      </c>
      <c r="C132" s="64" t="s">
        <v>411</v>
      </c>
      <c r="D132" s="63" t="s">
        <v>336</v>
      </c>
      <c r="E132" s="65">
        <v>55.8</v>
      </c>
      <c r="F132" s="65">
        <v>24.1279</v>
      </c>
    </row>
    <row r="133" spans="1:7" s="66" customFormat="1" outlineLevel="1">
      <c r="A133" s="67" t="s">
        <v>656</v>
      </c>
      <c r="B133" s="68" t="s">
        <v>403</v>
      </c>
      <c r="C133" s="69" t="s">
        <v>402</v>
      </c>
      <c r="D133" s="68" t="s">
        <v>336</v>
      </c>
      <c r="E133" s="70">
        <v>52.64</v>
      </c>
      <c r="F133" s="70">
        <v>22.761500000000002</v>
      </c>
    </row>
    <row r="134" spans="1:7" s="66" customFormat="1" outlineLevel="1">
      <c r="A134" s="67" t="s">
        <v>655</v>
      </c>
      <c r="B134" s="68" t="s">
        <v>363</v>
      </c>
      <c r="C134" s="69" t="s">
        <v>360</v>
      </c>
      <c r="D134" s="68" t="s">
        <v>336</v>
      </c>
      <c r="E134" s="70">
        <v>4.74</v>
      </c>
      <c r="F134" s="70">
        <v>2.0495999999999999</v>
      </c>
    </row>
    <row r="135" spans="1:7" s="75" customFormat="1" outlineLevel="1">
      <c r="A135" s="71" t="s">
        <v>654</v>
      </c>
      <c r="B135" s="72" t="s">
        <v>301</v>
      </c>
      <c r="C135" s="73" t="s">
        <v>300</v>
      </c>
      <c r="D135" s="72" t="s">
        <v>209</v>
      </c>
      <c r="E135" s="74">
        <v>3.4</v>
      </c>
      <c r="F135" s="74">
        <v>1.4702</v>
      </c>
    </row>
    <row r="136" spans="1:7" s="75" customFormat="1" outlineLevel="1">
      <c r="A136" s="76" t="s">
        <v>653</v>
      </c>
      <c r="B136" s="77" t="s">
        <v>295</v>
      </c>
      <c r="C136" s="78" t="s">
        <v>294</v>
      </c>
      <c r="D136" s="77" t="s">
        <v>209</v>
      </c>
      <c r="E136" s="79">
        <v>0.05</v>
      </c>
      <c r="F136" s="79">
        <v>2.162E-2</v>
      </c>
    </row>
    <row r="137" spans="1:7" s="75" customFormat="1" outlineLevel="1">
      <c r="A137" s="76" t="s">
        <v>652</v>
      </c>
      <c r="B137" s="77" t="s">
        <v>269</v>
      </c>
      <c r="C137" s="78" t="s">
        <v>268</v>
      </c>
      <c r="D137" s="77" t="s">
        <v>209</v>
      </c>
      <c r="E137" s="79">
        <v>0.17</v>
      </c>
      <c r="F137" s="79">
        <v>7.3508000000000004E-2</v>
      </c>
    </row>
    <row r="138" spans="1:7" s="75" customFormat="1" ht="24" outlineLevel="1">
      <c r="A138" s="76" t="s">
        <v>651</v>
      </c>
      <c r="B138" s="77" t="s">
        <v>248</v>
      </c>
      <c r="C138" s="78" t="s">
        <v>247</v>
      </c>
      <c r="D138" s="77" t="s">
        <v>235</v>
      </c>
      <c r="E138" s="79">
        <v>0.26</v>
      </c>
      <c r="F138" s="79">
        <v>0.112424</v>
      </c>
    </row>
    <row r="139" spans="1:7" s="39" customFormat="1">
      <c r="A139" s="53" t="s">
        <v>370</v>
      </c>
      <c r="B139" s="54" t="s">
        <v>216</v>
      </c>
      <c r="C139" s="54" t="s">
        <v>215</v>
      </c>
      <c r="D139" s="55" t="s">
        <v>214</v>
      </c>
      <c r="E139" s="114">
        <v>29</v>
      </c>
      <c r="F139" s="115"/>
      <c r="G139" s="56"/>
    </row>
    <row r="140" spans="1:7" s="39" customFormat="1">
      <c r="A140" s="53" t="s">
        <v>367</v>
      </c>
      <c r="B140" s="54" t="s">
        <v>220</v>
      </c>
      <c r="C140" s="54" t="s">
        <v>219</v>
      </c>
      <c r="D140" s="55" t="s">
        <v>214</v>
      </c>
      <c r="E140" s="114">
        <v>2</v>
      </c>
      <c r="F140" s="115"/>
      <c r="G140" s="56"/>
    </row>
    <row r="141" spans="1:7" s="39" customFormat="1">
      <c r="A141" s="53" t="s">
        <v>364</v>
      </c>
      <c r="B141" s="54" t="s">
        <v>650</v>
      </c>
      <c r="C141" s="54" t="s">
        <v>649</v>
      </c>
      <c r="D141" s="55" t="s">
        <v>235</v>
      </c>
      <c r="E141" s="124">
        <v>0.5</v>
      </c>
      <c r="F141" s="125"/>
      <c r="G141" s="56"/>
    </row>
    <row r="142" spans="1:7" s="61" customFormat="1" outlineLevel="1">
      <c r="A142" s="57" t="s">
        <v>648</v>
      </c>
      <c r="B142" s="58" t="s">
        <v>30</v>
      </c>
      <c r="C142" s="59" t="s">
        <v>447</v>
      </c>
      <c r="D142" s="58" t="s">
        <v>446</v>
      </c>
      <c r="E142" s="60">
        <v>10.7</v>
      </c>
      <c r="F142" s="60">
        <v>5.35</v>
      </c>
    </row>
    <row r="143" spans="1:7" s="66" customFormat="1" outlineLevel="1">
      <c r="A143" s="62" t="s">
        <v>647</v>
      </c>
      <c r="B143" s="63" t="s">
        <v>412</v>
      </c>
      <c r="C143" s="64" t="s">
        <v>411</v>
      </c>
      <c r="D143" s="63" t="s">
        <v>336</v>
      </c>
      <c r="E143" s="65">
        <v>0.47</v>
      </c>
      <c r="F143" s="65">
        <v>0.23499999999999999</v>
      </c>
    </row>
    <row r="144" spans="1:7" s="66" customFormat="1" outlineLevel="1">
      <c r="A144" s="67" t="s">
        <v>646</v>
      </c>
      <c r="B144" s="68" t="s">
        <v>361</v>
      </c>
      <c r="C144" s="69" t="s">
        <v>360</v>
      </c>
      <c r="D144" s="68" t="s">
        <v>336</v>
      </c>
      <c r="E144" s="70">
        <v>0.1</v>
      </c>
      <c r="F144" s="70">
        <v>0.05</v>
      </c>
    </row>
    <row r="145" spans="1:7" s="75" customFormat="1" outlineLevel="1">
      <c r="A145" s="71" t="s">
        <v>645</v>
      </c>
      <c r="B145" s="72" t="s">
        <v>328</v>
      </c>
      <c r="C145" s="73" t="s">
        <v>327</v>
      </c>
      <c r="D145" s="72" t="s">
        <v>235</v>
      </c>
      <c r="E145" s="74">
        <v>1.0149999999999999</v>
      </c>
      <c r="F145" s="74">
        <v>0.50749999999999995</v>
      </c>
    </row>
    <row r="146" spans="1:7" s="75" customFormat="1" outlineLevel="1">
      <c r="A146" s="76" t="s">
        <v>644</v>
      </c>
      <c r="B146" s="77" t="s">
        <v>295</v>
      </c>
      <c r="C146" s="78" t="s">
        <v>294</v>
      </c>
      <c r="D146" s="77" t="s">
        <v>209</v>
      </c>
      <c r="E146" s="79">
        <v>4.0000000000000001E-3</v>
      </c>
      <c r="F146" s="79">
        <v>2E-3</v>
      </c>
    </row>
    <row r="147" spans="1:7" s="75" customFormat="1" outlineLevel="1">
      <c r="A147" s="76" t="s">
        <v>643</v>
      </c>
      <c r="B147" s="77" t="s">
        <v>275</v>
      </c>
      <c r="C147" s="78" t="s">
        <v>274</v>
      </c>
      <c r="D147" s="77" t="s">
        <v>209</v>
      </c>
      <c r="E147" s="79">
        <v>8.9999999999999993E-3</v>
      </c>
      <c r="F147" s="79">
        <v>4.4999999999999997E-3</v>
      </c>
    </row>
    <row r="148" spans="1:7" s="75" customFormat="1" ht="24" outlineLevel="1">
      <c r="A148" s="76" t="s">
        <v>642</v>
      </c>
      <c r="B148" s="77" t="s">
        <v>244</v>
      </c>
      <c r="C148" s="78" t="s">
        <v>243</v>
      </c>
      <c r="D148" s="77" t="s">
        <v>235</v>
      </c>
      <c r="E148" s="79">
        <v>0.02</v>
      </c>
      <c r="F148" s="79">
        <v>0.01</v>
      </c>
    </row>
    <row r="149" spans="1:7" s="75" customFormat="1" outlineLevel="1">
      <c r="A149" s="76" t="s">
        <v>641</v>
      </c>
      <c r="B149" s="77" t="s">
        <v>227</v>
      </c>
      <c r="C149" s="78" t="s">
        <v>226</v>
      </c>
      <c r="D149" s="77" t="s">
        <v>225</v>
      </c>
      <c r="E149" s="79">
        <v>0.72</v>
      </c>
      <c r="F149" s="79">
        <v>0.36</v>
      </c>
    </row>
    <row r="150" spans="1:7" s="39" customFormat="1" ht="26.4">
      <c r="A150" s="53" t="s">
        <v>362</v>
      </c>
      <c r="B150" s="54" t="s">
        <v>640</v>
      </c>
      <c r="C150" s="54" t="s">
        <v>639</v>
      </c>
      <c r="D150" s="55" t="s">
        <v>214</v>
      </c>
      <c r="E150" s="124">
        <v>82</v>
      </c>
      <c r="F150" s="125"/>
      <c r="G150" s="56"/>
    </row>
    <row r="151" spans="1:7" s="61" customFormat="1" outlineLevel="1">
      <c r="A151" s="57" t="s">
        <v>638</v>
      </c>
      <c r="B151" s="58" t="s">
        <v>30</v>
      </c>
      <c r="C151" s="59" t="s">
        <v>447</v>
      </c>
      <c r="D151" s="58" t="s">
        <v>446</v>
      </c>
      <c r="E151" s="60">
        <v>0.6</v>
      </c>
      <c r="F151" s="60">
        <v>49.2</v>
      </c>
    </row>
    <row r="152" spans="1:7" s="66" customFormat="1" outlineLevel="1">
      <c r="A152" s="62" t="s">
        <v>637</v>
      </c>
      <c r="B152" s="63" t="s">
        <v>412</v>
      </c>
      <c r="C152" s="64" t="s">
        <v>411</v>
      </c>
      <c r="D152" s="63" t="s">
        <v>336</v>
      </c>
      <c r="E152" s="65">
        <v>0.04</v>
      </c>
      <c r="F152" s="65">
        <v>3.28</v>
      </c>
    </row>
    <row r="153" spans="1:7" s="66" customFormat="1" outlineLevel="1">
      <c r="A153" s="67" t="s">
        <v>636</v>
      </c>
      <c r="B153" s="68" t="s">
        <v>361</v>
      </c>
      <c r="C153" s="69" t="s">
        <v>360</v>
      </c>
      <c r="D153" s="68" t="s">
        <v>336</v>
      </c>
      <c r="E153" s="70">
        <v>0.04</v>
      </c>
      <c r="F153" s="70">
        <v>3.28</v>
      </c>
    </row>
    <row r="154" spans="1:7" s="75" customFormat="1" outlineLevel="1">
      <c r="A154" s="71" t="s">
        <v>635</v>
      </c>
      <c r="B154" s="72" t="s">
        <v>325</v>
      </c>
      <c r="C154" s="73" t="s">
        <v>324</v>
      </c>
      <c r="D154" s="72" t="s">
        <v>235</v>
      </c>
      <c r="E154" s="74">
        <v>0.01</v>
      </c>
      <c r="F154" s="74">
        <v>0.82</v>
      </c>
    </row>
    <row r="155" spans="1:7" s="39" customFormat="1">
      <c r="A155" s="53" t="s">
        <v>359</v>
      </c>
      <c r="B155" s="54" t="s">
        <v>218</v>
      </c>
      <c r="C155" s="54" t="s">
        <v>217</v>
      </c>
      <c r="D155" s="55" t="s">
        <v>214</v>
      </c>
      <c r="E155" s="114">
        <v>82</v>
      </c>
      <c r="F155" s="115"/>
      <c r="G155" s="56"/>
    </row>
    <row r="156" spans="1:7" s="39" customFormat="1">
      <c r="A156" s="53" t="s">
        <v>356</v>
      </c>
      <c r="B156" s="54" t="s">
        <v>529</v>
      </c>
      <c r="C156" s="54" t="s">
        <v>292</v>
      </c>
      <c r="D156" s="55" t="s">
        <v>230</v>
      </c>
      <c r="E156" s="114">
        <v>163.18</v>
      </c>
      <c r="F156" s="115"/>
      <c r="G156" s="56"/>
    </row>
    <row r="157" spans="1:7" s="39" customFormat="1" ht="52.8">
      <c r="A157" s="53" t="s">
        <v>353</v>
      </c>
      <c r="B157" s="54" t="s">
        <v>520</v>
      </c>
      <c r="C157" s="54" t="s">
        <v>519</v>
      </c>
      <c r="D157" s="55" t="s">
        <v>209</v>
      </c>
      <c r="E157" s="124">
        <v>3.28</v>
      </c>
      <c r="F157" s="125"/>
      <c r="G157" s="56"/>
    </row>
    <row r="158" spans="1:7" s="66" customFormat="1" outlineLevel="1">
      <c r="A158" s="62" t="s">
        <v>634</v>
      </c>
      <c r="B158" s="63" t="s">
        <v>338</v>
      </c>
      <c r="C158" s="64" t="s">
        <v>337</v>
      </c>
      <c r="D158" s="63" t="s">
        <v>336</v>
      </c>
      <c r="E158" s="65">
        <v>6.9536000000000001E-2</v>
      </c>
      <c r="F158" s="65">
        <v>0.228078</v>
      </c>
    </row>
    <row r="159" spans="1:7" ht="15.75" customHeight="1">
      <c r="A159" s="126" t="s">
        <v>633</v>
      </c>
      <c r="B159" s="127"/>
      <c r="C159" s="127"/>
      <c r="D159" s="127"/>
      <c r="E159" s="127"/>
      <c r="F159" s="128"/>
    </row>
    <row r="160" spans="1:7" s="39" customFormat="1" ht="26.4">
      <c r="A160" s="53" t="s">
        <v>350</v>
      </c>
      <c r="B160" s="54" t="s">
        <v>632</v>
      </c>
      <c r="C160" s="54" t="s">
        <v>631</v>
      </c>
      <c r="D160" s="55" t="s">
        <v>622</v>
      </c>
      <c r="E160" s="124">
        <v>5.7</v>
      </c>
      <c r="F160" s="125"/>
      <c r="G160" s="56"/>
    </row>
    <row r="161" spans="1:7" s="61" customFormat="1" outlineLevel="1">
      <c r="A161" s="57" t="s">
        <v>630</v>
      </c>
      <c r="B161" s="58" t="s">
        <v>30</v>
      </c>
      <c r="C161" s="59" t="s">
        <v>447</v>
      </c>
      <c r="D161" s="58" t="s">
        <v>446</v>
      </c>
      <c r="E161" s="60">
        <v>59.6</v>
      </c>
      <c r="F161" s="60">
        <v>339.72</v>
      </c>
    </row>
    <row r="162" spans="1:7" s="66" customFormat="1" outlineLevel="1">
      <c r="A162" s="62" t="s">
        <v>629</v>
      </c>
      <c r="B162" s="63" t="s">
        <v>412</v>
      </c>
      <c r="C162" s="64" t="s">
        <v>411</v>
      </c>
      <c r="D162" s="63" t="s">
        <v>336</v>
      </c>
      <c r="E162" s="65">
        <v>3.34</v>
      </c>
      <c r="F162" s="65">
        <v>19.038</v>
      </c>
    </row>
    <row r="163" spans="1:7" s="66" customFormat="1" outlineLevel="1">
      <c r="A163" s="67" t="s">
        <v>628</v>
      </c>
      <c r="B163" s="68" t="s">
        <v>361</v>
      </c>
      <c r="C163" s="69" t="s">
        <v>360</v>
      </c>
      <c r="D163" s="68" t="s">
        <v>336</v>
      </c>
      <c r="E163" s="70">
        <v>0.2</v>
      </c>
      <c r="F163" s="70">
        <v>1.1399999999999999</v>
      </c>
    </row>
    <row r="164" spans="1:7" s="66" customFormat="1" outlineLevel="1">
      <c r="A164" s="67" t="s">
        <v>627</v>
      </c>
      <c r="B164" s="68" t="s">
        <v>358</v>
      </c>
      <c r="C164" s="69" t="s">
        <v>357</v>
      </c>
      <c r="D164" s="68" t="s">
        <v>336</v>
      </c>
      <c r="E164" s="70">
        <v>3.06</v>
      </c>
      <c r="F164" s="70">
        <v>17.442</v>
      </c>
    </row>
    <row r="165" spans="1:7" s="75" customFormat="1" outlineLevel="1">
      <c r="A165" s="71" t="s">
        <v>626</v>
      </c>
      <c r="B165" s="72" t="s">
        <v>265</v>
      </c>
      <c r="C165" s="73" t="s">
        <v>264</v>
      </c>
      <c r="D165" s="72" t="s">
        <v>235</v>
      </c>
      <c r="E165" s="74">
        <v>8.34</v>
      </c>
      <c r="F165" s="74">
        <v>47.537999999999997</v>
      </c>
    </row>
    <row r="166" spans="1:7" s="75" customFormat="1" outlineLevel="1">
      <c r="A166" s="76" t="s">
        <v>625</v>
      </c>
      <c r="B166" s="77" t="s">
        <v>263</v>
      </c>
      <c r="C166" s="78" t="s">
        <v>231</v>
      </c>
      <c r="D166" s="77" t="s">
        <v>230</v>
      </c>
      <c r="E166" s="79">
        <v>2.04</v>
      </c>
      <c r="F166" s="79">
        <v>11.628</v>
      </c>
    </row>
    <row r="167" spans="1:7" s="39" customFormat="1" ht="26.4">
      <c r="A167" s="53" t="s">
        <v>348</v>
      </c>
      <c r="B167" s="54" t="s">
        <v>624</v>
      </c>
      <c r="C167" s="54" t="s">
        <v>623</v>
      </c>
      <c r="D167" s="55" t="s">
        <v>622</v>
      </c>
      <c r="E167" s="124">
        <v>0.08</v>
      </c>
      <c r="F167" s="125"/>
      <c r="G167" s="56"/>
    </row>
    <row r="168" spans="1:7" s="61" customFormat="1" outlineLevel="1">
      <c r="A168" s="57" t="s">
        <v>621</v>
      </c>
      <c r="B168" s="58" t="s">
        <v>30</v>
      </c>
      <c r="C168" s="59" t="s">
        <v>447</v>
      </c>
      <c r="D168" s="58" t="s">
        <v>446</v>
      </c>
      <c r="E168" s="60">
        <v>59.6</v>
      </c>
      <c r="F168" s="60">
        <v>4.7679999999999998</v>
      </c>
    </row>
    <row r="169" spans="1:7" s="66" customFormat="1" outlineLevel="1">
      <c r="A169" s="62" t="s">
        <v>620</v>
      </c>
      <c r="B169" s="63" t="s">
        <v>412</v>
      </c>
      <c r="C169" s="64" t="s">
        <v>411</v>
      </c>
      <c r="D169" s="63" t="s">
        <v>336</v>
      </c>
      <c r="E169" s="65">
        <v>3.34</v>
      </c>
      <c r="F169" s="65">
        <v>0.26719999999999999</v>
      </c>
    </row>
    <row r="170" spans="1:7" s="66" customFormat="1" outlineLevel="1">
      <c r="A170" s="67" t="s">
        <v>619</v>
      </c>
      <c r="B170" s="68" t="s">
        <v>361</v>
      </c>
      <c r="C170" s="69" t="s">
        <v>360</v>
      </c>
      <c r="D170" s="68" t="s">
        <v>336</v>
      </c>
      <c r="E170" s="70">
        <v>0.2</v>
      </c>
      <c r="F170" s="70">
        <v>1.6E-2</v>
      </c>
    </row>
    <row r="171" spans="1:7" s="66" customFormat="1" outlineLevel="1">
      <c r="A171" s="67" t="s">
        <v>618</v>
      </c>
      <c r="B171" s="68" t="s">
        <v>358</v>
      </c>
      <c r="C171" s="69" t="s">
        <v>357</v>
      </c>
      <c r="D171" s="68" t="s">
        <v>336</v>
      </c>
      <c r="E171" s="70">
        <v>3.06</v>
      </c>
      <c r="F171" s="70">
        <v>0.24479999999999999</v>
      </c>
    </row>
    <row r="172" spans="1:7" s="75" customFormat="1" outlineLevel="1">
      <c r="A172" s="71" t="s">
        <v>617</v>
      </c>
      <c r="B172" s="72" t="s">
        <v>265</v>
      </c>
      <c r="C172" s="73" t="s">
        <v>264</v>
      </c>
      <c r="D172" s="72" t="s">
        <v>235</v>
      </c>
      <c r="E172" s="74">
        <v>8.34</v>
      </c>
      <c r="F172" s="74">
        <v>0.66720000000000002</v>
      </c>
    </row>
    <row r="173" spans="1:7" s="75" customFormat="1" outlineLevel="1">
      <c r="A173" s="76" t="s">
        <v>616</v>
      </c>
      <c r="B173" s="77" t="s">
        <v>263</v>
      </c>
      <c r="C173" s="78" t="s">
        <v>231</v>
      </c>
      <c r="D173" s="77" t="s">
        <v>230</v>
      </c>
      <c r="E173" s="79">
        <v>2.04</v>
      </c>
      <c r="F173" s="79">
        <v>0.16320000000000001</v>
      </c>
    </row>
    <row r="174" spans="1:7" s="39" customFormat="1" ht="52.8">
      <c r="A174" s="53" t="s">
        <v>345</v>
      </c>
      <c r="B174" s="54" t="s">
        <v>520</v>
      </c>
      <c r="C174" s="54" t="s">
        <v>519</v>
      </c>
      <c r="D174" s="55" t="s">
        <v>209</v>
      </c>
      <c r="E174" s="124">
        <v>23.177800000000001</v>
      </c>
      <c r="F174" s="125"/>
      <c r="G174" s="56"/>
    </row>
    <row r="175" spans="1:7" s="66" customFormat="1" outlineLevel="1">
      <c r="A175" s="62" t="s">
        <v>615</v>
      </c>
      <c r="B175" s="63" t="s">
        <v>338</v>
      </c>
      <c r="C175" s="64" t="s">
        <v>337</v>
      </c>
      <c r="D175" s="63" t="s">
        <v>336</v>
      </c>
      <c r="E175" s="65">
        <v>6.9536000000000001E-2</v>
      </c>
      <c r="F175" s="65">
        <v>1.6116999999999999</v>
      </c>
    </row>
    <row r="176" spans="1:7" s="39" customFormat="1" ht="26.4">
      <c r="A176" s="53" t="s">
        <v>342</v>
      </c>
      <c r="B176" s="54" t="s">
        <v>614</v>
      </c>
      <c r="C176" s="54" t="s">
        <v>613</v>
      </c>
      <c r="D176" s="55" t="s">
        <v>599</v>
      </c>
      <c r="E176" s="124">
        <v>0.56999999999999995</v>
      </c>
      <c r="F176" s="125"/>
      <c r="G176" s="56"/>
    </row>
    <row r="177" spans="1:7" s="61" customFormat="1" outlineLevel="1">
      <c r="A177" s="57" t="s">
        <v>612</v>
      </c>
      <c r="B177" s="58" t="s">
        <v>30</v>
      </c>
      <c r="C177" s="59" t="s">
        <v>447</v>
      </c>
      <c r="D177" s="58" t="s">
        <v>446</v>
      </c>
      <c r="E177" s="60">
        <v>839</v>
      </c>
      <c r="F177" s="60">
        <v>478.23</v>
      </c>
    </row>
    <row r="178" spans="1:7" s="66" customFormat="1" ht="24" outlineLevel="1">
      <c r="A178" s="62" t="s">
        <v>611</v>
      </c>
      <c r="B178" s="63" t="s">
        <v>436</v>
      </c>
      <c r="C178" s="64" t="s">
        <v>435</v>
      </c>
      <c r="D178" s="63" t="s">
        <v>336</v>
      </c>
      <c r="E178" s="65">
        <v>343.84</v>
      </c>
      <c r="F178" s="65">
        <v>195.9888</v>
      </c>
    </row>
    <row r="179" spans="1:7" s="66" customFormat="1" ht="24" outlineLevel="1">
      <c r="A179" s="67" t="s">
        <v>610</v>
      </c>
      <c r="B179" s="68" t="s">
        <v>416</v>
      </c>
      <c r="C179" s="69" t="s">
        <v>415</v>
      </c>
      <c r="D179" s="68" t="s">
        <v>336</v>
      </c>
      <c r="E179" s="70">
        <v>20.3</v>
      </c>
      <c r="F179" s="70">
        <v>11.571</v>
      </c>
    </row>
    <row r="180" spans="1:7" s="66" customFormat="1" outlineLevel="1">
      <c r="A180" s="67" t="s">
        <v>609</v>
      </c>
      <c r="B180" s="68" t="s">
        <v>412</v>
      </c>
      <c r="C180" s="69" t="s">
        <v>411</v>
      </c>
      <c r="D180" s="68" t="s">
        <v>336</v>
      </c>
      <c r="E180" s="70">
        <v>0.31</v>
      </c>
      <c r="F180" s="70">
        <v>0.1767</v>
      </c>
    </row>
    <row r="181" spans="1:7" s="66" customFormat="1" ht="24" outlineLevel="1">
      <c r="A181" s="67" t="s">
        <v>608</v>
      </c>
      <c r="B181" s="68" t="s">
        <v>409</v>
      </c>
      <c r="C181" s="69" t="s">
        <v>408</v>
      </c>
      <c r="D181" s="68" t="s">
        <v>336</v>
      </c>
      <c r="E181" s="70">
        <v>68.430000000000007</v>
      </c>
      <c r="F181" s="70">
        <v>39.005099999999999</v>
      </c>
    </row>
    <row r="182" spans="1:7" s="66" customFormat="1" outlineLevel="1">
      <c r="A182" s="67" t="s">
        <v>607</v>
      </c>
      <c r="B182" s="68" t="s">
        <v>394</v>
      </c>
      <c r="C182" s="69" t="s">
        <v>393</v>
      </c>
      <c r="D182" s="68" t="s">
        <v>336</v>
      </c>
      <c r="E182" s="70">
        <v>41.25</v>
      </c>
      <c r="F182" s="70">
        <v>23.512499999999999</v>
      </c>
    </row>
    <row r="183" spans="1:7" s="66" customFormat="1" outlineLevel="1">
      <c r="A183" s="67" t="s">
        <v>606</v>
      </c>
      <c r="B183" s="68" t="s">
        <v>379</v>
      </c>
      <c r="C183" s="69" t="s">
        <v>378</v>
      </c>
      <c r="D183" s="68" t="s">
        <v>336</v>
      </c>
      <c r="E183" s="70">
        <v>38.049999999999997</v>
      </c>
      <c r="F183" s="70">
        <v>21.688500000000001</v>
      </c>
    </row>
    <row r="184" spans="1:7" s="66" customFormat="1" outlineLevel="1">
      <c r="A184" s="67" t="s">
        <v>605</v>
      </c>
      <c r="B184" s="68" t="s">
        <v>366</v>
      </c>
      <c r="C184" s="69" t="s">
        <v>365</v>
      </c>
      <c r="D184" s="68" t="s">
        <v>336</v>
      </c>
      <c r="E184" s="70">
        <v>20.63</v>
      </c>
      <c r="F184" s="70">
        <v>11.7591</v>
      </c>
    </row>
    <row r="185" spans="1:7" s="66" customFormat="1" outlineLevel="1">
      <c r="A185" s="67" t="s">
        <v>604</v>
      </c>
      <c r="B185" s="68" t="s">
        <v>361</v>
      </c>
      <c r="C185" s="69" t="s">
        <v>360</v>
      </c>
      <c r="D185" s="68" t="s">
        <v>336</v>
      </c>
      <c r="E185" s="70">
        <v>0.46</v>
      </c>
      <c r="F185" s="70">
        <v>0.26219999999999999</v>
      </c>
    </row>
    <row r="186" spans="1:7" s="75" customFormat="1" outlineLevel="1">
      <c r="A186" s="71" t="s">
        <v>603</v>
      </c>
      <c r="B186" s="72" t="s">
        <v>258</v>
      </c>
      <c r="C186" s="73" t="s">
        <v>257</v>
      </c>
      <c r="D186" s="72" t="s">
        <v>209</v>
      </c>
      <c r="E186" s="74">
        <v>0.24199999999999999</v>
      </c>
      <c r="F186" s="74">
        <v>0.13794000000000001</v>
      </c>
    </row>
    <row r="187" spans="1:7" s="75" customFormat="1" outlineLevel="1">
      <c r="A187" s="76" t="s">
        <v>602</v>
      </c>
      <c r="B187" s="77" t="s">
        <v>234</v>
      </c>
      <c r="C187" s="78" t="s">
        <v>233</v>
      </c>
      <c r="D187" s="77" t="s">
        <v>214</v>
      </c>
      <c r="E187" s="79">
        <v>4.13</v>
      </c>
      <c r="F187" s="79">
        <v>2.3540999999999999</v>
      </c>
    </row>
    <row r="188" spans="1:7" s="39" customFormat="1" ht="26.4">
      <c r="A188" s="53" t="s">
        <v>339</v>
      </c>
      <c r="B188" s="54" t="s">
        <v>601</v>
      </c>
      <c r="C188" s="54" t="s">
        <v>600</v>
      </c>
      <c r="D188" s="55" t="s">
        <v>599</v>
      </c>
      <c r="E188" s="124">
        <v>8.0000000000000002E-3</v>
      </c>
      <c r="F188" s="125"/>
      <c r="G188" s="56"/>
    </row>
    <row r="189" spans="1:7" s="61" customFormat="1" outlineLevel="1">
      <c r="A189" s="57" t="s">
        <v>598</v>
      </c>
      <c r="B189" s="58" t="s">
        <v>30</v>
      </c>
      <c r="C189" s="59" t="s">
        <v>447</v>
      </c>
      <c r="D189" s="58" t="s">
        <v>446</v>
      </c>
      <c r="E189" s="60">
        <v>891</v>
      </c>
      <c r="F189" s="60">
        <v>7.1280000000000001</v>
      </c>
    </row>
    <row r="190" spans="1:7" s="66" customFormat="1" ht="24" outlineLevel="1">
      <c r="A190" s="62" t="s">
        <v>597</v>
      </c>
      <c r="B190" s="63" t="s">
        <v>436</v>
      </c>
      <c r="C190" s="64" t="s">
        <v>435</v>
      </c>
      <c r="D190" s="63" t="s">
        <v>336</v>
      </c>
      <c r="E190" s="65">
        <v>346.08</v>
      </c>
      <c r="F190" s="65">
        <v>2.7686000000000002</v>
      </c>
    </row>
    <row r="191" spans="1:7" s="66" customFormat="1" ht="24" outlineLevel="1">
      <c r="A191" s="67" t="s">
        <v>596</v>
      </c>
      <c r="B191" s="68" t="s">
        <v>416</v>
      </c>
      <c r="C191" s="69" t="s">
        <v>415</v>
      </c>
      <c r="D191" s="68" t="s">
        <v>336</v>
      </c>
      <c r="E191" s="70">
        <v>20.3</v>
      </c>
      <c r="F191" s="70">
        <v>0.16239999999999999</v>
      </c>
    </row>
    <row r="192" spans="1:7" s="66" customFormat="1" outlineLevel="1">
      <c r="A192" s="67" t="s">
        <v>595</v>
      </c>
      <c r="B192" s="68" t="s">
        <v>412</v>
      </c>
      <c r="C192" s="69" t="s">
        <v>411</v>
      </c>
      <c r="D192" s="68" t="s">
        <v>336</v>
      </c>
      <c r="E192" s="70">
        <v>0.52</v>
      </c>
      <c r="F192" s="70">
        <v>4.1599999999999996E-3</v>
      </c>
    </row>
    <row r="193" spans="1:7" s="66" customFormat="1" ht="24" outlineLevel="1">
      <c r="A193" s="67" t="s">
        <v>594</v>
      </c>
      <c r="B193" s="68" t="s">
        <v>409</v>
      </c>
      <c r="C193" s="69" t="s">
        <v>408</v>
      </c>
      <c r="D193" s="68" t="s">
        <v>336</v>
      </c>
      <c r="E193" s="70">
        <v>78.62</v>
      </c>
      <c r="F193" s="70">
        <v>0.62895999999999996</v>
      </c>
    </row>
    <row r="194" spans="1:7" s="66" customFormat="1" outlineLevel="1">
      <c r="A194" s="67" t="s">
        <v>593</v>
      </c>
      <c r="B194" s="68" t="s">
        <v>394</v>
      </c>
      <c r="C194" s="69" t="s">
        <v>393</v>
      </c>
      <c r="D194" s="68" t="s">
        <v>336</v>
      </c>
      <c r="E194" s="70">
        <v>41.25</v>
      </c>
      <c r="F194" s="70">
        <v>0.33</v>
      </c>
    </row>
    <row r="195" spans="1:7" s="66" customFormat="1" outlineLevel="1">
      <c r="A195" s="67" t="s">
        <v>592</v>
      </c>
      <c r="B195" s="68" t="s">
        <v>379</v>
      </c>
      <c r="C195" s="69" t="s">
        <v>378</v>
      </c>
      <c r="D195" s="68" t="s">
        <v>336</v>
      </c>
      <c r="E195" s="70">
        <v>38.049999999999997</v>
      </c>
      <c r="F195" s="70">
        <v>0.3044</v>
      </c>
    </row>
    <row r="196" spans="1:7" s="66" customFormat="1" outlineLevel="1">
      <c r="A196" s="67" t="s">
        <v>591</v>
      </c>
      <c r="B196" s="68" t="s">
        <v>366</v>
      </c>
      <c r="C196" s="69" t="s">
        <v>365</v>
      </c>
      <c r="D196" s="68" t="s">
        <v>336</v>
      </c>
      <c r="E196" s="70">
        <v>20.63</v>
      </c>
      <c r="F196" s="70">
        <v>0.16503999999999999</v>
      </c>
    </row>
    <row r="197" spans="1:7" s="66" customFormat="1" outlineLevel="1">
      <c r="A197" s="67" t="s">
        <v>590</v>
      </c>
      <c r="B197" s="68" t="s">
        <v>361</v>
      </c>
      <c r="C197" s="69" t="s">
        <v>360</v>
      </c>
      <c r="D197" s="68" t="s">
        <v>336</v>
      </c>
      <c r="E197" s="70">
        <v>0.8</v>
      </c>
      <c r="F197" s="70">
        <v>6.4000000000000003E-3</v>
      </c>
    </row>
    <row r="198" spans="1:7" s="75" customFormat="1" outlineLevel="1">
      <c r="A198" s="71" t="s">
        <v>589</v>
      </c>
      <c r="B198" s="72" t="s">
        <v>258</v>
      </c>
      <c r="C198" s="73" t="s">
        <v>257</v>
      </c>
      <c r="D198" s="72" t="s">
        <v>209</v>
      </c>
      <c r="E198" s="74">
        <v>0.24199999999999999</v>
      </c>
      <c r="F198" s="74">
        <v>1.936E-3</v>
      </c>
    </row>
    <row r="199" spans="1:7" s="75" customFormat="1" outlineLevel="1">
      <c r="A199" s="76" t="s">
        <v>588</v>
      </c>
      <c r="B199" s="77" t="s">
        <v>234</v>
      </c>
      <c r="C199" s="78" t="s">
        <v>233</v>
      </c>
      <c r="D199" s="77" t="s">
        <v>214</v>
      </c>
      <c r="E199" s="79">
        <v>4.13</v>
      </c>
      <c r="F199" s="79">
        <v>3.304E-2</v>
      </c>
    </row>
    <row r="200" spans="1:7" s="39" customFormat="1" ht="26.4">
      <c r="A200" s="53" t="s">
        <v>335</v>
      </c>
      <c r="B200" s="54" t="s">
        <v>529</v>
      </c>
      <c r="C200" s="54" t="s">
        <v>242</v>
      </c>
      <c r="D200" s="55" t="s">
        <v>212</v>
      </c>
      <c r="E200" s="114">
        <v>578</v>
      </c>
      <c r="F200" s="115"/>
      <c r="G200" s="56"/>
    </row>
    <row r="201" spans="1:7" s="39" customFormat="1">
      <c r="A201" s="53" t="s">
        <v>332</v>
      </c>
      <c r="B201" s="54" t="s">
        <v>529</v>
      </c>
      <c r="C201" s="54" t="s">
        <v>221</v>
      </c>
      <c r="D201" s="55" t="s">
        <v>214</v>
      </c>
      <c r="E201" s="114">
        <v>82</v>
      </c>
      <c r="F201" s="115"/>
      <c r="G201" s="56"/>
    </row>
    <row r="202" spans="1:7" s="39" customFormat="1">
      <c r="A202" s="53" t="s">
        <v>329</v>
      </c>
      <c r="B202" s="54" t="s">
        <v>587</v>
      </c>
      <c r="C202" s="54" t="s">
        <v>586</v>
      </c>
      <c r="D202" s="55" t="s">
        <v>214</v>
      </c>
      <c r="E202" s="124">
        <v>6</v>
      </c>
      <c r="F202" s="125"/>
      <c r="G202" s="56"/>
    </row>
    <row r="203" spans="1:7" s="61" customFormat="1" outlineLevel="1">
      <c r="A203" s="57" t="s">
        <v>585</v>
      </c>
      <c r="B203" s="58" t="s">
        <v>30</v>
      </c>
      <c r="C203" s="59" t="s">
        <v>447</v>
      </c>
      <c r="D203" s="58" t="s">
        <v>446</v>
      </c>
      <c r="E203" s="60">
        <v>17.23</v>
      </c>
      <c r="F203" s="60">
        <v>103.38</v>
      </c>
    </row>
    <row r="204" spans="1:7" s="66" customFormat="1" ht="24" outlineLevel="1">
      <c r="A204" s="62" t="s">
        <v>584</v>
      </c>
      <c r="B204" s="63" t="s">
        <v>436</v>
      </c>
      <c r="C204" s="64" t="s">
        <v>435</v>
      </c>
      <c r="D204" s="63" t="s">
        <v>336</v>
      </c>
      <c r="E204" s="65">
        <v>7.83</v>
      </c>
      <c r="F204" s="65">
        <v>46.98</v>
      </c>
    </row>
    <row r="205" spans="1:7" s="66" customFormat="1" outlineLevel="1">
      <c r="A205" s="67" t="s">
        <v>583</v>
      </c>
      <c r="B205" s="68" t="s">
        <v>412</v>
      </c>
      <c r="C205" s="69" t="s">
        <v>411</v>
      </c>
      <c r="D205" s="68" t="s">
        <v>336</v>
      </c>
      <c r="E205" s="70">
        <v>0.1</v>
      </c>
      <c r="F205" s="70">
        <v>0.6</v>
      </c>
    </row>
    <row r="206" spans="1:7" s="66" customFormat="1" ht="24" outlineLevel="1">
      <c r="A206" s="67" t="s">
        <v>582</v>
      </c>
      <c r="B206" s="68" t="s">
        <v>409</v>
      </c>
      <c r="C206" s="69" t="s">
        <v>408</v>
      </c>
      <c r="D206" s="68" t="s">
        <v>336</v>
      </c>
      <c r="E206" s="70">
        <v>2.35</v>
      </c>
      <c r="F206" s="70">
        <v>14.1</v>
      </c>
    </row>
    <row r="207" spans="1:7" s="66" customFormat="1" outlineLevel="1">
      <c r="A207" s="67" t="s">
        <v>581</v>
      </c>
      <c r="B207" s="68" t="s">
        <v>394</v>
      </c>
      <c r="C207" s="69" t="s">
        <v>393</v>
      </c>
      <c r="D207" s="68" t="s">
        <v>336</v>
      </c>
      <c r="E207" s="70">
        <v>3</v>
      </c>
      <c r="F207" s="70">
        <v>18</v>
      </c>
    </row>
    <row r="208" spans="1:7" s="66" customFormat="1" outlineLevel="1">
      <c r="A208" s="67" t="s">
        <v>580</v>
      </c>
      <c r="B208" s="68" t="s">
        <v>366</v>
      </c>
      <c r="C208" s="69" t="s">
        <v>365</v>
      </c>
      <c r="D208" s="68" t="s">
        <v>336</v>
      </c>
      <c r="E208" s="70">
        <v>1.5</v>
      </c>
      <c r="F208" s="70">
        <v>9</v>
      </c>
    </row>
    <row r="209" spans="1:7" s="66" customFormat="1" outlineLevel="1">
      <c r="A209" s="67" t="s">
        <v>579</v>
      </c>
      <c r="B209" s="68" t="s">
        <v>361</v>
      </c>
      <c r="C209" s="69" t="s">
        <v>360</v>
      </c>
      <c r="D209" s="68" t="s">
        <v>336</v>
      </c>
      <c r="E209" s="70">
        <v>0.15</v>
      </c>
      <c r="F209" s="70">
        <v>0.9</v>
      </c>
    </row>
    <row r="210" spans="1:7" s="66" customFormat="1" outlineLevel="1">
      <c r="A210" s="67" t="s">
        <v>578</v>
      </c>
      <c r="B210" s="68" t="s">
        <v>358</v>
      </c>
      <c r="C210" s="69" t="s">
        <v>357</v>
      </c>
      <c r="D210" s="68" t="s">
        <v>336</v>
      </c>
      <c r="E210" s="70">
        <v>0.59</v>
      </c>
      <c r="F210" s="70">
        <v>3.54</v>
      </c>
    </row>
    <row r="211" spans="1:7" s="75" customFormat="1" outlineLevel="1">
      <c r="A211" s="71" t="s">
        <v>577</v>
      </c>
      <c r="B211" s="72" t="s">
        <v>265</v>
      </c>
      <c r="C211" s="73" t="s">
        <v>264</v>
      </c>
      <c r="D211" s="72" t="s">
        <v>235</v>
      </c>
      <c r="E211" s="74">
        <v>0.5</v>
      </c>
      <c r="F211" s="74">
        <v>3</v>
      </c>
    </row>
    <row r="212" spans="1:7" s="75" customFormat="1" outlineLevel="1">
      <c r="A212" s="76" t="s">
        <v>576</v>
      </c>
      <c r="B212" s="77" t="s">
        <v>262</v>
      </c>
      <c r="C212" s="78" t="s">
        <v>261</v>
      </c>
      <c r="D212" s="77" t="s">
        <v>235</v>
      </c>
      <c r="E212" s="79">
        <v>0.1</v>
      </c>
      <c r="F212" s="79">
        <v>0.6</v>
      </c>
    </row>
    <row r="213" spans="1:7" s="75" customFormat="1" outlineLevel="1">
      <c r="A213" s="76" t="s">
        <v>575</v>
      </c>
      <c r="B213" s="77" t="s">
        <v>258</v>
      </c>
      <c r="C213" s="78" t="s">
        <v>257</v>
      </c>
      <c r="D213" s="77" t="s">
        <v>209</v>
      </c>
      <c r="E213" s="79">
        <v>7.1000000000000002E-4</v>
      </c>
      <c r="F213" s="79">
        <v>4.2599999999999999E-3</v>
      </c>
    </row>
    <row r="214" spans="1:7" s="75" customFormat="1" outlineLevel="1">
      <c r="A214" s="76" t="s">
        <v>574</v>
      </c>
      <c r="B214" s="77" t="s">
        <v>234</v>
      </c>
      <c r="C214" s="78" t="s">
        <v>233</v>
      </c>
      <c r="D214" s="77" t="s">
        <v>214</v>
      </c>
      <c r="E214" s="79">
        <v>0.08</v>
      </c>
      <c r="F214" s="79">
        <v>0.48</v>
      </c>
    </row>
    <row r="215" spans="1:7" s="39" customFormat="1" ht="26.4">
      <c r="A215" s="53" t="s">
        <v>326</v>
      </c>
      <c r="B215" s="54" t="s">
        <v>573</v>
      </c>
      <c r="C215" s="54" t="s">
        <v>572</v>
      </c>
      <c r="D215" s="55" t="s">
        <v>214</v>
      </c>
      <c r="E215" s="124">
        <v>2</v>
      </c>
      <c r="F215" s="125"/>
      <c r="G215" s="56"/>
    </row>
    <row r="216" spans="1:7" s="61" customFormat="1" outlineLevel="1">
      <c r="A216" s="57" t="s">
        <v>571</v>
      </c>
      <c r="B216" s="58" t="s">
        <v>30</v>
      </c>
      <c r="C216" s="59" t="s">
        <v>447</v>
      </c>
      <c r="D216" s="58" t="s">
        <v>446</v>
      </c>
      <c r="E216" s="60">
        <v>11.44</v>
      </c>
      <c r="F216" s="60">
        <v>22.88</v>
      </c>
    </row>
    <row r="217" spans="1:7" s="66" customFormat="1" ht="24" outlineLevel="1">
      <c r="A217" s="62" t="s">
        <v>570</v>
      </c>
      <c r="B217" s="63" t="s">
        <v>436</v>
      </c>
      <c r="C217" s="64" t="s">
        <v>435</v>
      </c>
      <c r="D217" s="63" t="s">
        <v>336</v>
      </c>
      <c r="E217" s="65">
        <v>4.3499999999999996</v>
      </c>
      <c r="F217" s="65">
        <v>8.6999999999999993</v>
      </c>
    </row>
    <row r="218" spans="1:7" s="66" customFormat="1" outlineLevel="1">
      <c r="A218" s="67" t="s">
        <v>569</v>
      </c>
      <c r="B218" s="68" t="s">
        <v>412</v>
      </c>
      <c r="C218" s="69" t="s">
        <v>411</v>
      </c>
      <c r="D218" s="68" t="s">
        <v>336</v>
      </c>
      <c r="E218" s="70">
        <v>0.04</v>
      </c>
      <c r="F218" s="70">
        <v>0.08</v>
      </c>
    </row>
    <row r="219" spans="1:7" s="66" customFormat="1" ht="24" outlineLevel="1">
      <c r="A219" s="67" t="s">
        <v>568</v>
      </c>
      <c r="B219" s="68" t="s">
        <v>409</v>
      </c>
      <c r="C219" s="69" t="s">
        <v>408</v>
      </c>
      <c r="D219" s="68" t="s">
        <v>336</v>
      </c>
      <c r="E219" s="70">
        <v>1.66</v>
      </c>
      <c r="F219" s="70">
        <v>3.32</v>
      </c>
    </row>
    <row r="220" spans="1:7" s="66" customFormat="1" outlineLevel="1">
      <c r="A220" s="67" t="s">
        <v>567</v>
      </c>
      <c r="B220" s="68" t="s">
        <v>394</v>
      </c>
      <c r="C220" s="69" t="s">
        <v>393</v>
      </c>
      <c r="D220" s="68" t="s">
        <v>336</v>
      </c>
      <c r="E220" s="70">
        <v>0.75</v>
      </c>
      <c r="F220" s="70">
        <v>1.5</v>
      </c>
    </row>
    <row r="221" spans="1:7" s="66" customFormat="1" outlineLevel="1">
      <c r="A221" s="67" t="s">
        <v>566</v>
      </c>
      <c r="B221" s="68" t="s">
        <v>366</v>
      </c>
      <c r="C221" s="69" t="s">
        <v>365</v>
      </c>
      <c r="D221" s="68" t="s">
        <v>336</v>
      </c>
      <c r="E221" s="70">
        <v>0.38</v>
      </c>
      <c r="F221" s="70">
        <v>0.76</v>
      </c>
    </row>
    <row r="222" spans="1:7" s="66" customFormat="1" outlineLevel="1">
      <c r="A222" s="67" t="s">
        <v>565</v>
      </c>
      <c r="B222" s="68" t="s">
        <v>361</v>
      </c>
      <c r="C222" s="69" t="s">
        <v>360</v>
      </c>
      <c r="D222" s="68" t="s">
        <v>336</v>
      </c>
      <c r="E222" s="70">
        <v>7.0000000000000007E-2</v>
      </c>
      <c r="F222" s="70">
        <v>0.14000000000000001</v>
      </c>
    </row>
    <row r="223" spans="1:7" s="66" customFormat="1" outlineLevel="1">
      <c r="A223" s="67" t="s">
        <v>564</v>
      </c>
      <c r="B223" s="68" t="s">
        <v>358</v>
      </c>
      <c r="C223" s="69" t="s">
        <v>357</v>
      </c>
      <c r="D223" s="68" t="s">
        <v>336</v>
      </c>
      <c r="E223" s="70">
        <v>0.49</v>
      </c>
      <c r="F223" s="70">
        <v>0.98</v>
      </c>
    </row>
    <row r="224" spans="1:7" s="75" customFormat="1" outlineLevel="1">
      <c r="A224" s="71" t="s">
        <v>563</v>
      </c>
      <c r="B224" s="72" t="s">
        <v>265</v>
      </c>
      <c r="C224" s="73" t="s">
        <v>264</v>
      </c>
      <c r="D224" s="72" t="s">
        <v>235</v>
      </c>
      <c r="E224" s="74">
        <v>0.41</v>
      </c>
      <c r="F224" s="74">
        <v>0.82</v>
      </c>
    </row>
    <row r="225" spans="1:7" s="75" customFormat="1" outlineLevel="1">
      <c r="A225" s="76" t="s">
        <v>562</v>
      </c>
      <c r="B225" s="77" t="s">
        <v>262</v>
      </c>
      <c r="C225" s="78" t="s">
        <v>261</v>
      </c>
      <c r="D225" s="77" t="s">
        <v>235</v>
      </c>
      <c r="E225" s="79">
        <v>7.5999999999999998E-2</v>
      </c>
      <c r="F225" s="79">
        <v>0.152</v>
      </c>
    </row>
    <row r="226" spans="1:7" s="75" customFormat="1" outlineLevel="1">
      <c r="A226" s="76" t="s">
        <v>561</v>
      </c>
      <c r="B226" s="77" t="s">
        <v>258</v>
      </c>
      <c r="C226" s="78" t="s">
        <v>257</v>
      </c>
      <c r="D226" s="77" t="s">
        <v>209</v>
      </c>
      <c r="E226" s="79">
        <v>4.8999999999999998E-4</v>
      </c>
      <c r="F226" s="79">
        <v>9.7999999999999997E-4</v>
      </c>
    </row>
    <row r="227" spans="1:7" s="75" customFormat="1" outlineLevel="1">
      <c r="A227" s="76" t="s">
        <v>560</v>
      </c>
      <c r="B227" s="77" t="s">
        <v>234</v>
      </c>
      <c r="C227" s="78" t="s">
        <v>233</v>
      </c>
      <c r="D227" s="77" t="s">
        <v>214</v>
      </c>
      <c r="E227" s="79">
        <v>0.08</v>
      </c>
      <c r="F227" s="79">
        <v>0.16</v>
      </c>
    </row>
    <row r="228" spans="1:7" s="75" customFormat="1" outlineLevel="1">
      <c r="A228" s="76" t="s">
        <v>559</v>
      </c>
      <c r="B228" s="77" t="s">
        <v>224</v>
      </c>
      <c r="C228" s="78" t="s">
        <v>223</v>
      </c>
      <c r="D228" s="77" t="s">
        <v>214</v>
      </c>
      <c r="E228" s="79">
        <v>1</v>
      </c>
      <c r="F228" s="79">
        <v>2</v>
      </c>
    </row>
    <row r="229" spans="1:7" s="39" customFormat="1" ht="39.6">
      <c r="A229" s="53" t="s">
        <v>323</v>
      </c>
      <c r="B229" s="54" t="s">
        <v>558</v>
      </c>
      <c r="C229" s="54" t="s">
        <v>557</v>
      </c>
      <c r="D229" s="55" t="s">
        <v>556</v>
      </c>
      <c r="E229" s="124">
        <v>4</v>
      </c>
      <c r="F229" s="125"/>
      <c r="G229" s="56"/>
    </row>
    <row r="230" spans="1:7" s="61" customFormat="1" outlineLevel="1">
      <c r="A230" s="57" t="s">
        <v>555</v>
      </c>
      <c r="B230" s="58" t="s">
        <v>30</v>
      </c>
      <c r="C230" s="59" t="s">
        <v>447</v>
      </c>
      <c r="D230" s="58" t="s">
        <v>446</v>
      </c>
      <c r="E230" s="60">
        <v>28</v>
      </c>
      <c r="F230" s="60">
        <v>112</v>
      </c>
    </row>
    <row r="231" spans="1:7" s="66" customFormat="1" outlineLevel="1">
      <c r="A231" s="62" t="s">
        <v>554</v>
      </c>
      <c r="B231" s="63" t="s">
        <v>391</v>
      </c>
      <c r="C231" s="64" t="s">
        <v>390</v>
      </c>
      <c r="D231" s="63" t="s">
        <v>336</v>
      </c>
      <c r="E231" s="65">
        <v>1.06</v>
      </c>
      <c r="F231" s="65">
        <v>4.24</v>
      </c>
    </row>
    <row r="232" spans="1:7" s="66" customFormat="1" outlineLevel="1">
      <c r="A232" s="67" t="s">
        <v>553</v>
      </c>
      <c r="B232" s="68" t="s">
        <v>375</v>
      </c>
      <c r="C232" s="69" t="s">
        <v>374</v>
      </c>
      <c r="D232" s="68" t="s">
        <v>336</v>
      </c>
      <c r="E232" s="70">
        <v>2.76</v>
      </c>
      <c r="F232" s="70">
        <v>11.04</v>
      </c>
    </row>
    <row r="233" spans="1:7" s="75" customFormat="1" outlineLevel="1">
      <c r="A233" s="71" t="s">
        <v>552</v>
      </c>
      <c r="B233" s="72" t="s">
        <v>265</v>
      </c>
      <c r="C233" s="73" t="s">
        <v>264</v>
      </c>
      <c r="D233" s="72" t="s">
        <v>235</v>
      </c>
      <c r="E233" s="74">
        <v>0.84</v>
      </c>
      <c r="F233" s="74">
        <v>3.36</v>
      </c>
    </row>
    <row r="234" spans="1:7" s="75" customFormat="1" outlineLevel="1">
      <c r="A234" s="76" t="s">
        <v>551</v>
      </c>
      <c r="B234" s="77" t="s">
        <v>254</v>
      </c>
      <c r="C234" s="78" t="s">
        <v>253</v>
      </c>
      <c r="D234" s="77" t="s">
        <v>230</v>
      </c>
      <c r="E234" s="79">
        <v>1.05</v>
      </c>
      <c r="F234" s="79">
        <v>4.2</v>
      </c>
    </row>
    <row r="235" spans="1:7" s="75" customFormat="1" outlineLevel="1">
      <c r="A235" s="76" t="s">
        <v>550</v>
      </c>
      <c r="B235" s="77" t="s">
        <v>232</v>
      </c>
      <c r="C235" s="78" t="s">
        <v>231</v>
      </c>
      <c r="D235" s="77" t="s">
        <v>230</v>
      </c>
      <c r="E235" s="79">
        <v>0.25</v>
      </c>
      <c r="F235" s="79">
        <v>1</v>
      </c>
    </row>
    <row r="236" spans="1:7" s="39" customFormat="1" ht="26.4">
      <c r="A236" s="53" t="s">
        <v>320</v>
      </c>
      <c r="B236" s="54" t="s">
        <v>549</v>
      </c>
      <c r="C236" s="54" t="s">
        <v>548</v>
      </c>
      <c r="D236" s="55" t="s">
        <v>510</v>
      </c>
      <c r="E236" s="124">
        <v>5.0526999999999997</v>
      </c>
      <c r="F236" s="125"/>
      <c r="G236" s="56"/>
    </row>
    <row r="237" spans="1:7" s="61" customFormat="1" outlineLevel="1">
      <c r="A237" s="57" t="s">
        <v>547</v>
      </c>
      <c r="B237" s="58" t="s">
        <v>30</v>
      </c>
      <c r="C237" s="59" t="s">
        <v>447</v>
      </c>
      <c r="D237" s="58" t="s">
        <v>446</v>
      </c>
      <c r="E237" s="60">
        <v>8.6020000000000003</v>
      </c>
      <c r="F237" s="60">
        <v>43.463299999999997</v>
      </c>
    </row>
    <row r="238" spans="1:7" s="66" customFormat="1" outlineLevel="1">
      <c r="A238" s="62" t="s">
        <v>546</v>
      </c>
      <c r="B238" s="63" t="s">
        <v>363</v>
      </c>
      <c r="C238" s="64" t="s">
        <v>360</v>
      </c>
      <c r="D238" s="63" t="s">
        <v>336</v>
      </c>
      <c r="E238" s="65">
        <v>0.06</v>
      </c>
      <c r="F238" s="65">
        <v>0.30316199999999999</v>
      </c>
    </row>
    <row r="239" spans="1:7" s="75" customFormat="1" outlineLevel="1">
      <c r="A239" s="71" t="s">
        <v>545</v>
      </c>
      <c r="B239" s="72" t="s">
        <v>290</v>
      </c>
      <c r="C239" s="73" t="s">
        <v>289</v>
      </c>
      <c r="D239" s="72" t="s">
        <v>209</v>
      </c>
      <c r="E239" s="74">
        <v>1.7999999999999999E-2</v>
      </c>
      <c r="F239" s="74">
        <v>9.0949000000000002E-2</v>
      </c>
    </row>
    <row r="240" spans="1:7" s="75" customFormat="1" outlineLevel="1">
      <c r="A240" s="76" t="s">
        <v>544</v>
      </c>
      <c r="B240" s="77" t="s">
        <v>267</v>
      </c>
      <c r="C240" s="78" t="s">
        <v>266</v>
      </c>
      <c r="D240" s="77" t="s">
        <v>209</v>
      </c>
      <c r="E240" s="79">
        <v>2.5999999999999999E-3</v>
      </c>
      <c r="F240" s="79">
        <v>1.3136999999999999E-2</v>
      </c>
    </row>
    <row r="241" spans="1:7" s="39" customFormat="1" ht="26.4">
      <c r="A241" s="53" t="s">
        <v>318</v>
      </c>
      <c r="B241" s="54" t="s">
        <v>543</v>
      </c>
      <c r="C241" s="54" t="s">
        <v>542</v>
      </c>
      <c r="D241" s="55" t="s">
        <v>541</v>
      </c>
      <c r="E241" s="124">
        <v>96</v>
      </c>
      <c r="F241" s="125"/>
      <c r="G241" s="56"/>
    </row>
    <row r="242" spans="1:7" s="61" customFormat="1" outlineLevel="1">
      <c r="A242" s="57" t="s">
        <v>540</v>
      </c>
      <c r="B242" s="58" t="s">
        <v>30</v>
      </c>
      <c r="C242" s="59" t="s">
        <v>447</v>
      </c>
      <c r="D242" s="58" t="s">
        <v>446</v>
      </c>
      <c r="E242" s="60">
        <v>1.24</v>
      </c>
      <c r="F242" s="60">
        <v>119.04</v>
      </c>
    </row>
    <row r="243" spans="1:7" s="75" customFormat="1" outlineLevel="1">
      <c r="A243" s="80" t="s">
        <v>539</v>
      </c>
      <c r="B243" s="81" t="s">
        <v>452</v>
      </c>
      <c r="C243" s="82" t="s">
        <v>451</v>
      </c>
      <c r="D243" s="81" t="s">
        <v>446</v>
      </c>
      <c r="E243" s="83">
        <v>0.16</v>
      </c>
      <c r="F243" s="83">
        <v>15.36</v>
      </c>
    </row>
    <row r="244" spans="1:7" s="75" customFormat="1" outlineLevel="1">
      <c r="A244" s="80" t="s">
        <v>538</v>
      </c>
      <c r="B244" s="81" t="s">
        <v>450</v>
      </c>
      <c r="C244" s="82" t="s">
        <v>449</v>
      </c>
      <c r="D244" s="81" t="s">
        <v>446</v>
      </c>
      <c r="E244" s="83">
        <v>0.09</v>
      </c>
      <c r="F244" s="83">
        <v>8.64</v>
      </c>
    </row>
    <row r="245" spans="1:7" s="66" customFormat="1" outlineLevel="1">
      <c r="A245" s="62" t="s">
        <v>537</v>
      </c>
      <c r="B245" s="63" t="s">
        <v>427</v>
      </c>
      <c r="C245" s="64" t="s">
        <v>426</v>
      </c>
      <c r="D245" s="63" t="s">
        <v>336</v>
      </c>
      <c r="E245" s="65">
        <v>0.6</v>
      </c>
      <c r="F245" s="65">
        <v>57.6</v>
      </c>
    </row>
    <row r="246" spans="1:7" s="66" customFormat="1" ht="24" outlineLevel="1">
      <c r="A246" s="67" t="s">
        <v>536</v>
      </c>
      <c r="B246" s="68" t="s">
        <v>400</v>
      </c>
      <c r="C246" s="69" t="s">
        <v>399</v>
      </c>
      <c r="D246" s="68" t="s">
        <v>336</v>
      </c>
      <c r="E246" s="70">
        <v>0.7</v>
      </c>
      <c r="F246" s="70">
        <v>67.2</v>
      </c>
    </row>
    <row r="247" spans="1:7" s="39" customFormat="1">
      <c r="A247" s="53" t="s">
        <v>315</v>
      </c>
      <c r="B247" s="54" t="s">
        <v>535</v>
      </c>
      <c r="C247" s="54" t="s">
        <v>534</v>
      </c>
      <c r="D247" s="55" t="s">
        <v>209</v>
      </c>
      <c r="E247" s="124">
        <v>1.2270000000000001</v>
      </c>
      <c r="F247" s="125"/>
      <c r="G247" s="56"/>
    </row>
    <row r="248" spans="1:7" s="61" customFormat="1" outlineLevel="1">
      <c r="A248" s="57" t="s">
        <v>533</v>
      </c>
      <c r="B248" s="58" t="s">
        <v>30</v>
      </c>
      <c r="C248" s="59" t="s">
        <v>447</v>
      </c>
      <c r="D248" s="58" t="s">
        <v>446</v>
      </c>
      <c r="E248" s="60">
        <v>312.7</v>
      </c>
      <c r="F248" s="60">
        <v>383.68290000000002</v>
      </c>
    </row>
    <row r="249" spans="1:7" s="66" customFormat="1" ht="24" outlineLevel="1">
      <c r="A249" s="62" t="s">
        <v>532</v>
      </c>
      <c r="B249" s="63" t="s">
        <v>438</v>
      </c>
      <c r="C249" s="64" t="s">
        <v>437</v>
      </c>
      <c r="D249" s="63" t="s">
        <v>336</v>
      </c>
      <c r="E249" s="65">
        <v>103.16</v>
      </c>
      <c r="F249" s="65">
        <v>126.57729999999999</v>
      </c>
    </row>
    <row r="250" spans="1:7" s="66" customFormat="1" outlineLevel="1">
      <c r="A250" s="67" t="s">
        <v>531</v>
      </c>
      <c r="B250" s="68" t="s">
        <v>363</v>
      </c>
      <c r="C250" s="69" t="s">
        <v>360</v>
      </c>
      <c r="D250" s="68" t="s">
        <v>336</v>
      </c>
      <c r="E250" s="70">
        <v>2.19</v>
      </c>
      <c r="F250" s="70">
        <v>2.6871</v>
      </c>
    </row>
    <row r="251" spans="1:7" s="75" customFormat="1" outlineLevel="1">
      <c r="A251" s="71" t="s">
        <v>530</v>
      </c>
      <c r="B251" s="72" t="s">
        <v>256</v>
      </c>
      <c r="C251" s="73" t="s">
        <v>255</v>
      </c>
      <c r="D251" s="72" t="s">
        <v>209</v>
      </c>
      <c r="E251" s="74">
        <v>0.09</v>
      </c>
      <c r="F251" s="74">
        <v>0.11043</v>
      </c>
    </row>
    <row r="252" spans="1:7" s="39" customFormat="1">
      <c r="A252" s="53" t="s">
        <v>312</v>
      </c>
      <c r="B252" s="54" t="s">
        <v>529</v>
      </c>
      <c r="C252" s="54" t="s">
        <v>222</v>
      </c>
      <c r="D252" s="55" t="s">
        <v>214</v>
      </c>
      <c r="E252" s="114">
        <v>30</v>
      </c>
      <c r="F252" s="115"/>
      <c r="G252" s="56"/>
    </row>
    <row r="253" spans="1:7" ht="15.75" customHeight="1">
      <c r="A253" s="126" t="s">
        <v>528</v>
      </c>
      <c r="B253" s="127"/>
      <c r="C253" s="127"/>
      <c r="D253" s="127"/>
      <c r="E253" s="127"/>
      <c r="F253" s="128"/>
    </row>
    <row r="254" spans="1:7" s="39" customFormat="1">
      <c r="A254" s="53" t="s">
        <v>309</v>
      </c>
      <c r="B254" s="54" t="s">
        <v>527</v>
      </c>
      <c r="C254" s="54" t="s">
        <v>526</v>
      </c>
      <c r="D254" s="55" t="s">
        <v>510</v>
      </c>
      <c r="E254" s="124">
        <v>4.9546999999999999</v>
      </c>
      <c r="F254" s="125"/>
      <c r="G254" s="56"/>
    </row>
    <row r="255" spans="1:7" s="61" customFormat="1" outlineLevel="1">
      <c r="A255" s="57" t="s">
        <v>525</v>
      </c>
      <c r="B255" s="58" t="s">
        <v>30</v>
      </c>
      <c r="C255" s="59" t="s">
        <v>447</v>
      </c>
      <c r="D255" s="58" t="s">
        <v>446</v>
      </c>
      <c r="E255" s="60">
        <v>13.3</v>
      </c>
      <c r="F255" s="60">
        <v>65.897499999999994</v>
      </c>
    </row>
    <row r="256" spans="1:7" s="39" customFormat="1" ht="26.4">
      <c r="A256" s="53" t="s">
        <v>305</v>
      </c>
      <c r="B256" s="54" t="s">
        <v>524</v>
      </c>
      <c r="C256" s="54" t="s">
        <v>523</v>
      </c>
      <c r="D256" s="55" t="s">
        <v>209</v>
      </c>
      <c r="E256" s="124">
        <v>13.633699999999999</v>
      </c>
      <c r="F256" s="125"/>
      <c r="G256" s="56"/>
    </row>
    <row r="257" spans="1:7" s="61" customFormat="1" outlineLevel="1">
      <c r="A257" s="57" t="s">
        <v>522</v>
      </c>
      <c r="B257" s="58" t="s">
        <v>30</v>
      </c>
      <c r="C257" s="59" t="s">
        <v>447</v>
      </c>
      <c r="D257" s="58" t="s">
        <v>446</v>
      </c>
      <c r="E257" s="60">
        <v>0.57769999999999999</v>
      </c>
      <c r="F257" s="60">
        <v>7.8761999999999999</v>
      </c>
    </row>
    <row r="258" spans="1:7" s="66" customFormat="1" outlineLevel="1">
      <c r="A258" s="62" t="s">
        <v>521</v>
      </c>
      <c r="B258" s="63" t="s">
        <v>338</v>
      </c>
      <c r="C258" s="64" t="s">
        <v>337</v>
      </c>
      <c r="D258" s="63" t="s">
        <v>336</v>
      </c>
      <c r="E258" s="65">
        <v>0.28999999999999998</v>
      </c>
      <c r="F258" s="65">
        <v>3.9538000000000002</v>
      </c>
    </row>
    <row r="259" spans="1:7" s="39" customFormat="1" ht="52.8">
      <c r="A259" s="53" t="s">
        <v>302</v>
      </c>
      <c r="B259" s="54" t="s">
        <v>520</v>
      </c>
      <c r="C259" s="54" t="s">
        <v>519</v>
      </c>
      <c r="D259" s="55" t="s">
        <v>209</v>
      </c>
      <c r="E259" s="124">
        <v>13.633699999999999</v>
      </c>
      <c r="F259" s="125"/>
      <c r="G259" s="56"/>
    </row>
    <row r="260" spans="1:7" s="66" customFormat="1" outlineLevel="1">
      <c r="A260" s="62" t="s">
        <v>518</v>
      </c>
      <c r="B260" s="63" t="s">
        <v>338</v>
      </c>
      <c r="C260" s="64" t="s">
        <v>337</v>
      </c>
      <c r="D260" s="63" t="s">
        <v>336</v>
      </c>
      <c r="E260" s="65">
        <v>6.9536000000000001E-2</v>
      </c>
      <c r="F260" s="65">
        <v>0.94803300000000001</v>
      </c>
    </row>
    <row r="261" spans="1:7" s="39" customFormat="1">
      <c r="A261" s="53" t="s">
        <v>299</v>
      </c>
      <c r="B261" s="54" t="s">
        <v>836</v>
      </c>
      <c r="C261" s="54" t="s">
        <v>517</v>
      </c>
      <c r="D261" s="55" t="s">
        <v>516</v>
      </c>
      <c r="E261" s="124">
        <v>60.716000000000001</v>
      </c>
      <c r="F261" s="125"/>
      <c r="G261" s="56"/>
    </row>
    <row r="262" spans="1:7" s="61" customFormat="1" outlineLevel="1">
      <c r="A262" s="57" t="s">
        <v>515</v>
      </c>
      <c r="B262" s="58" t="s">
        <v>30</v>
      </c>
      <c r="C262" s="59" t="s">
        <v>447</v>
      </c>
      <c r="D262" s="58" t="s">
        <v>446</v>
      </c>
      <c r="E262" s="60">
        <v>2.8288000000000002</v>
      </c>
      <c r="F262" s="60">
        <v>171.7534</v>
      </c>
    </row>
    <row r="263" spans="1:7" s="75" customFormat="1" outlineLevel="1">
      <c r="A263" s="71" t="s">
        <v>514</v>
      </c>
      <c r="B263" s="72" t="s">
        <v>317</v>
      </c>
      <c r="C263" s="73" t="s">
        <v>316</v>
      </c>
      <c r="D263" s="72" t="s">
        <v>212</v>
      </c>
      <c r="E263" s="74">
        <v>11.58</v>
      </c>
      <c r="F263" s="74">
        <v>703.09130000000005</v>
      </c>
    </row>
    <row r="264" spans="1:7" s="75" customFormat="1" outlineLevel="1">
      <c r="A264" s="76" t="s">
        <v>513</v>
      </c>
      <c r="B264" s="77" t="s">
        <v>241</v>
      </c>
      <c r="C264" s="78" t="s">
        <v>240</v>
      </c>
      <c r="D264" s="77" t="s">
        <v>235</v>
      </c>
      <c r="E264" s="79">
        <v>0.5897</v>
      </c>
      <c r="F264" s="79">
        <v>35.804200000000002</v>
      </c>
    </row>
    <row r="265" spans="1:7" s="39" customFormat="1" ht="26.4">
      <c r="A265" s="53" t="s">
        <v>296</v>
      </c>
      <c r="B265" s="54" t="s">
        <v>512</v>
      </c>
      <c r="C265" s="54" t="s">
        <v>511</v>
      </c>
      <c r="D265" s="55" t="s">
        <v>510</v>
      </c>
      <c r="E265" s="124">
        <v>6.7298999999999998</v>
      </c>
      <c r="F265" s="125"/>
      <c r="G265" s="56"/>
    </row>
    <row r="266" spans="1:7" s="61" customFormat="1" outlineLevel="1">
      <c r="A266" s="57" t="s">
        <v>509</v>
      </c>
      <c r="B266" s="58" t="s">
        <v>30</v>
      </c>
      <c r="C266" s="59" t="s">
        <v>447</v>
      </c>
      <c r="D266" s="58" t="s">
        <v>446</v>
      </c>
      <c r="E266" s="60">
        <v>31.98</v>
      </c>
      <c r="F266" s="60">
        <v>215.22219999999999</v>
      </c>
    </row>
    <row r="267" spans="1:7" s="66" customFormat="1" outlineLevel="1">
      <c r="A267" s="62" t="s">
        <v>508</v>
      </c>
      <c r="B267" s="63" t="s">
        <v>403</v>
      </c>
      <c r="C267" s="64" t="s">
        <v>402</v>
      </c>
      <c r="D267" s="63" t="s">
        <v>336</v>
      </c>
      <c r="E267" s="65">
        <v>0.23</v>
      </c>
      <c r="F267" s="65">
        <v>1.5479000000000001</v>
      </c>
    </row>
    <row r="268" spans="1:7" s="66" customFormat="1" outlineLevel="1">
      <c r="A268" s="67" t="s">
        <v>507</v>
      </c>
      <c r="B268" s="68" t="s">
        <v>385</v>
      </c>
      <c r="C268" s="69" t="s">
        <v>384</v>
      </c>
      <c r="D268" s="68" t="s">
        <v>336</v>
      </c>
      <c r="E268" s="70">
        <v>1.26</v>
      </c>
      <c r="F268" s="70">
        <v>8.4796999999999993</v>
      </c>
    </row>
    <row r="269" spans="1:7" s="66" customFormat="1" outlineLevel="1">
      <c r="A269" s="67" t="s">
        <v>506</v>
      </c>
      <c r="B269" s="68" t="s">
        <v>361</v>
      </c>
      <c r="C269" s="69" t="s">
        <v>360</v>
      </c>
      <c r="D269" s="68" t="s">
        <v>336</v>
      </c>
      <c r="E269" s="70">
        <v>0.47</v>
      </c>
      <c r="F269" s="70">
        <v>3.1631</v>
      </c>
    </row>
    <row r="270" spans="1:7" s="75" customFormat="1" outlineLevel="1">
      <c r="A270" s="71" t="s">
        <v>505</v>
      </c>
      <c r="B270" s="72" t="s">
        <v>304</v>
      </c>
      <c r="C270" s="73" t="s">
        <v>303</v>
      </c>
      <c r="D270" s="72" t="s">
        <v>209</v>
      </c>
      <c r="E270" s="74">
        <v>1.26E-2</v>
      </c>
      <c r="F270" s="74">
        <v>8.4796999999999997E-2</v>
      </c>
    </row>
    <row r="271" spans="1:7" s="75" customFormat="1" outlineLevel="1">
      <c r="A271" s="76" t="s">
        <v>504</v>
      </c>
      <c r="B271" s="77" t="s">
        <v>290</v>
      </c>
      <c r="C271" s="78" t="s">
        <v>289</v>
      </c>
      <c r="D271" s="77" t="s">
        <v>209</v>
      </c>
      <c r="E271" s="79">
        <v>1.2600000000000001E-3</v>
      </c>
      <c r="F271" s="79">
        <v>8.4799999999999997E-3</v>
      </c>
    </row>
    <row r="272" spans="1:7" s="75" customFormat="1" outlineLevel="1">
      <c r="A272" s="76" t="s">
        <v>503</v>
      </c>
      <c r="B272" s="77" t="s">
        <v>284</v>
      </c>
      <c r="C272" s="78" t="s">
        <v>283</v>
      </c>
      <c r="D272" s="77" t="s">
        <v>225</v>
      </c>
      <c r="E272" s="79">
        <v>115</v>
      </c>
      <c r="F272" s="79">
        <v>773.93849999999998</v>
      </c>
    </row>
    <row r="273" spans="1:7" s="75" customFormat="1" outlineLevel="1">
      <c r="A273" s="76" t="s">
        <v>502</v>
      </c>
      <c r="B273" s="77" t="s">
        <v>281</v>
      </c>
      <c r="C273" s="78" t="s">
        <v>280</v>
      </c>
      <c r="D273" s="77" t="s">
        <v>209</v>
      </c>
      <c r="E273" s="79">
        <v>0.03</v>
      </c>
      <c r="F273" s="79">
        <v>0.20189699999999999</v>
      </c>
    </row>
    <row r="274" spans="1:7" s="75" customFormat="1" outlineLevel="1">
      <c r="A274" s="76" t="s">
        <v>501</v>
      </c>
      <c r="B274" s="77" t="s">
        <v>271</v>
      </c>
      <c r="C274" s="78" t="s">
        <v>270</v>
      </c>
      <c r="D274" s="77" t="s">
        <v>209</v>
      </c>
      <c r="E274" s="79">
        <v>4.7300000000000002E-2</v>
      </c>
      <c r="F274" s="79">
        <v>0.318324</v>
      </c>
    </row>
    <row r="275" spans="1:7" ht="15.75" customHeight="1">
      <c r="A275" s="126" t="s">
        <v>500</v>
      </c>
      <c r="B275" s="127"/>
      <c r="C275" s="127"/>
      <c r="D275" s="127"/>
      <c r="E275" s="127"/>
      <c r="F275" s="128"/>
    </row>
    <row r="276" spans="1:7" s="39" customFormat="1" ht="26.4">
      <c r="A276" s="53" t="s">
        <v>293</v>
      </c>
      <c r="B276" s="54" t="s">
        <v>499</v>
      </c>
      <c r="C276" s="54" t="s">
        <v>498</v>
      </c>
      <c r="D276" s="55" t="s">
        <v>214</v>
      </c>
      <c r="E276" s="124">
        <v>6</v>
      </c>
      <c r="F276" s="125"/>
      <c r="G276" s="56"/>
    </row>
    <row r="277" spans="1:7" s="61" customFormat="1" outlineLevel="1">
      <c r="A277" s="57" t="s">
        <v>497</v>
      </c>
      <c r="B277" s="58" t="s">
        <v>30</v>
      </c>
      <c r="C277" s="59" t="s">
        <v>447</v>
      </c>
      <c r="D277" s="58" t="s">
        <v>446</v>
      </c>
      <c r="E277" s="60">
        <v>1.071</v>
      </c>
      <c r="F277" s="60">
        <v>6.4260000000000002</v>
      </c>
    </row>
    <row r="278" spans="1:7" s="66" customFormat="1" outlineLevel="1">
      <c r="A278" s="62" t="s">
        <v>496</v>
      </c>
      <c r="B278" s="63" t="s">
        <v>412</v>
      </c>
      <c r="C278" s="64" t="s">
        <v>411</v>
      </c>
      <c r="D278" s="63" t="s">
        <v>336</v>
      </c>
      <c r="E278" s="65">
        <v>0.20024</v>
      </c>
      <c r="F278" s="65">
        <v>1.2014</v>
      </c>
    </row>
    <row r="279" spans="1:7" s="66" customFormat="1" outlineLevel="1">
      <c r="A279" s="67" t="s">
        <v>495</v>
      </c>
      <c r="B279" s="68" t="s">
        <v>358</v>
      </c>
      <c r="C279" s="69" t="s">
        <v>357</v>
      </c>
      <c r="D279" s="68" t="s">
        <v>336</v>
      </c>
      <c r="E279" s="70">
        <v>0.47449999999999998</v>
      </c>
      <c r="F279" s="70">
        <v>2.847</v>
      </c>
    </row>
    <row r="280" spans="1:7" s="75" customFormat="1" outlineLevel="1">
      <c r="A280" s="71" t="s">
        <v>494</v>
      </c>
      <c r="B280" s="72" t="s">
        <v>265</v>
      </c>
      <c r="C280" s="73" t="s">
        <v>264</v>
      </c>
      <c r="D280" s="72" t="s">
        <v>235</v>
      </c>
      <c r="E280" s="74">
        <v>1.04</v>
      </c>
      <c r="F280" s="74">
        <v>6.24</v>
      </c>
    </row>
    <row r="281" spans="1:7" s="75" customFormat="1" outlineLevel="1">
      <c r="A281" s="76" t="s">
        <v>493</v>
      </c>
      <c r="B281" s="77" t="s">
        <v>232</v>
      </c>
      <c r="C281" s="78" t="s">
        <v>231</v>
      </c>
      <c r="D281" s="77" t="s">
        <v>230</v>
      </c>
      <c r="E281" s="79">
        <v>0.26</v>
      </c>
      <c r="F281" s="79">
        <v>1.56</v>
      </c>
    </row>
    <row r="282" spans="1:7" s="39" customFormat="1" ht="26.4">
      <c r="A282" s="53" t="s">
        <v>291</v>
      </c>
      <c r="B282" s="54" t="s">
        <v>492</v>
      </c>
      <c r="C282" s="54" t="s">
        <v>491</v>
      </c>
      <c r="D282" s="55" t="s">
        <v>490</v>
      </c>
      <c r="E282" s="124">
        <v>0.06</v>
      </c>
      <c r="F282" s="125"/>
      <c r="G282" s="56"/>
    </row>
    <row r="283" spans="1:7" s="61" customFormat="1" outlineLevel="1">
      <c r="A283" s="57" t="s">
        <v>489</v>
      </c>
      <c r="B283" s="58" t="s">
        <v>30</v>
      </c>
      <c r="C283" s="59" t="s">
        <v>447</v>
      </c>
      <c r="D283" s="58" t="s">
        <v>446</v>
      </c>
      <c r="E283" s="60">
        <v>153</v>
      </c>
      <c r="F283" s="60">
        <v>9.18</v>
      </c>
    </row>
    <row r="284" spans="1:7" s="66" customFormat="1" outlineLevel="1">
      <c r="A284" s="62" t="s">
        <v>488</v>
      </c>
      <c r="B284" s="63" t="s">
        <v>412</v>
      </c>
      <c r="C284" s="64" t="s">
        <v>411</v>
      </c>
      <c r="D284" s="63" t="s">
        <v>336</v>
      </c>
      <c r="E284" s="65">
        <v>25.03</v>
      </c>
      <c r="F284" s="65">
        <v>1.5018</v>
      </c>
    </row>
    <row r="285" spans="1:7" s="66" customFormat="1" outlineLevel="1">
      <c r="A285" s="67" t="s">
        <v>487</v>
      </c>
      <c r="B285" s="68" t="s">
        <v>375</v>
      </c>
      <c r="C285" s="69" t="s">
        <v>374</v>
      </c>
      <c r="D285" s="68" t="s">
        <v>336</v>
      </c>
      <c r="E285" s="70">
        <v>5.96</v>
      </c>
      <c r="F285" s="70">
        <v>0.35759999999999997</v>
      </c>
    </row>
    <row r="286" spans="1:7" s="66" customFormat="1" outlineLevel="1">
      <c r="A286" s="67" t="s">
        <v>486</v>
      </c>
      <c r="B286" s="68" t="s">
        <v>363</v>
      </c>
      <c r="C286" s="69" t="s">
        <v>360</v>
      </c>
      <c r="D286" s="68" t="s">
        <v>336</v>
      </c>
      <c r="E286" s="70">
        <v>8.2100000000000009</v>
      </c>
      <c r="F286" s="70">
        <v>0.49259999999999998</v>
      </c>
    </row>
    <row r="287" spans="1:7" s="75" customFormat="1" outlineLevel="1">
      <c r="A287" s="71" t="s">
        <v>485</v>
      </c>
      <c r="B287" s="72" t="s">
        <v>328</v>
      </c>
      <c r="C287" s="73" t="s">
        <v>327</v>
      </c>
      <c r="D287" s="72" t="s">
        <v>235</v>
      </c>
      <c r="E287" s="74">
        <v>15.7</v>
      </c>
      <c r="F287" s="74">
        <v>0.94199999999999995</v>
      </c>
    </row>
    <row r="288" spans="1:7" s="75" customFormat="1" outlineLevel="1">
      <c r="A288" s="76" t="s">
        <v>484</v>
      </c>
      <c r="B288" s="77" t="s">
        <v>287</v>
      </c>
      <c r="C288" s="78" t="s">
        <v>286</v>
      </c>
      <c r="D288" s="77" t="s">
        <v>225</v>
      </c>
      <c r="E288" s="79">
        <v>84</v>
      </c>
      <c r="F288" s="79">
        <v>5.04</v>
      </c>
    </row>
    <row r="289" spans="1:7" s="75" customFormat="1" outlineLevel="1">
      <c r="A289" s="76" t="s">
        <v>483</v>
      </c>
      <c r="B289" s="77" t="s">
        <v>278</v>
      </c>
      <c r="C289" s="78" t="s">
        <v>277</v>
      </c>
      <c r="D289" s="77" t="s">
        <v>209</v>
      </c>
      <c r="E289" s="79">
        <v>4.4999999999999997E-3</v>
      </c>
      <c r="F289" s="79">
        <v>2.7E-4</v>
      </c>
    </row>
    <row r="290" spans="1:7" s="75" customFormat="1" outlineLevel="1">
      <c r="A290" s="76" t="s">
        <v>482</v>
      </c>
      <c r="B290" s="77" t="s">
        <v>256</v>
      </c>
      <c r="C290" s="78" t="s">
        <v>255</v>
      </c>
      <c r="D290" s="77" t="s">
        <v>209</v>
      </c>
      <c r="E290" s="79">
        <v>0.02</v>
      </c>
      <c r="F290" s="79">
        <v>1.1999999999999999E-3</v>
      </c>
    </row>
    <row r="291" spans="1:7" s="75" customFormat="1" ht="24" outlineLevel="1">
      <c r="A291" s="76" t="s">
        <v>481</v>
      </c>
      <c r="B291" s="77" t="s">
        <v>246</v>
      </c>
      <c r="C291" s="78" t="s">
        <v>245</v>
      </c>
      <c r="D291" s="77" t="s">
        <v>235</v>
      </c>
      <c r="E291" s="79">
        <v>0.73599999999999999</v>
      </c>
      <c r="F291" s="79">
        <v>4.4159999999999998E-2</v>
      </c>
    </row>
    <row r="292" spans="1:7" s="75" customFormat="1" ht="36" outlineLevel="1">
      <c r="A292" s="76" t="s">
        <v>480</v>
      </c>
      <c r="B292" s="77" t="s">
        <v>229</v>
      </c>
      <c r="C292" s="78" t="s">
        <v>228</v>
      </c>
      <c r="D292" s="77" t="s">
        <v>209</v>
      </c>
      <c r="E292" s="79">
        <v>0.13</v>
      </c>
      <c r="F292" s="79">
        <v>7.7999999999999996E-3</v>
      </c>
    </row>
    <row r="293" spans="1:7" s="39" customFormat="1">
      <c r="A293" s="53" t="s">
        <v>288</v>
      </c>
      <c r="B293" s="54" t="s">
        <v>479</v>
      </c>
      <c r="C293" s="54" t="s">
        <v>478</v>
      </c>
      <c r="D293" s="55" t="s">
        <v>209</v>
      </c>
      <c r="E293" s="124">
        <v>0.122</v>
      </c>
      <c r="F293" s="125"/>
      <c r="G293" s="56"/>
    </row>
    <row r="294" spans="1:7" s="61" customFormat="1" outlineLevel="1">
      <c r="A294" s="57" t="s">
        <v>477</v>
      </c>
      <c r="B294" s="58" t="s">
        <v>30</v>
      </c>
      <c r="C294" s="59" t="s">
        <v>447</v>
      </c>
      <c r="D294" s="58" t="s">
        <v>446</v>
      </c>
      <c r="E294" s="60">
        <v>10.84</v>
      </c>
      <c r="F294" s="60">
        <v>1.3225</v>
      </c>
    </row>
    <row r="295" spans="1:7" s="66" customFormat="1" outlineLevel="1">
      <c r="A295" s="62" t="s">
        <v>476</v>
      </c>
      <c r="B295" s="63" t="s">
        <v>412</v>
      </c>
      <c r="C295" s="64" t="s">
        <v>411</v>
      </c>
      <c r="D295" s="63" t="s">
        <v>336</v>
      </c>
      <c r="E295" s="65">
        <v>0.88</v>
      </c>
      <c r="F295" s="65">
        <v>0.10736</v>
      </c>
    </row>
    <row r="296" spans="1:7" s="66" customFormat="1" outlineLevel="1">
      <c r="A296" s="67" t="s">
        <v>475</v>
      </c>
      <c r="B296" s="68" t="s">
        <v>358</v>
      </c>
      <c r="C296" s="69" t="s">
        <v>357</v>
      </c>
      <c r="D296" s="68" t="s">
        <v>336</v>
      </c>
      <c r="E296" s="70">
        <v>3.65</v>
      </c>
      <c r="F296" s="70">
        <v>0.44529999999999997</v>
      </c>
    </row>
    <row r="297" spans="1:7" s="75" customFormat="1" outlineLevel="1">
      <c r="A297" s="71" t="s">
        <v>474</v>
      </c>
      <c r="B297" s="72" t="s">
        <v>265</v>
      </c>
      <c r="C297" s="73" t="s">
        <v>264</v>
      </c>
      <c r="D297" s="72" t="s">
        <v>235</v>
      </c>
      <c r="E297" s="74">
        <v>8</v>
      </c>
      <c r="F297" s="74">
        <v>0.97599999999999998</v>
      </c>
    </row>
    <row r="298" spans="1:7" s="75" customFormat="1" outlineLevel="1">
      <c r="A298" s="76" t="s">
        <v>473</v>
      </c>
      <c r="B298" s="77" t="s">
        <v>232</v>
      </c>
      <c r="C298" s="78" t="s">
        <v>231</v>
      </c>
      <c r="D298" s="77" t="s">
        <v>230</v>
      </c>
      <c r="E298" s="79">
        <v>2</v>
      </c>
      <c r="F298" s="79">
        <v>0.24399999999999999</v>
      </c>
    </row>
    <row r="299" spans="1:7" s="39" customFormat="1" ht="26.4">
      <c r="A299" s="53" t="s">
        <v>285</v>
      </c>
      <c r="B299" s="54" t="s">
        <v>472</v>
      </c>
      <c r="C299" s="54" t="s">
        <v>471</v>
      </c>
      <c r="D299" s="55" t="s">
        <v>209</v>
      </c>
      <c r="E299" s="124">
        <v>0.122</v>
      </c>
      <c r="F299" s="125"/>
      <c r="G299" s="56"/>
    </row>
    <row r="300" spans="1:7" s="61" customFormat="1" outlineLevel="1">
      <c r="A300" s="57" t="s">
        <v>470</v>
      </c>
      <c r="B300" s="58" t="s">
        <v>30</v>
      </c>
      <c r="C300" s="59" t="s">
        <v>447</v>
      </c>
      <c r="D300" s="58" t="s">
        <v>446</v>
      </c>
      <c r="E300" s="60">
        <v>37</v>
      </c>
      <c r="F300" s="60">
        <v>4.5140000000000002</v>
      </c>
    </row>
    <row r="301" spans="1:7" s="66" customFormat="1" ht="24" outlineLevel="1">
      <c r="A301" s="62" t="s">
        <v>469</v>
      </c>
      <c r="B301" s="63" t="s">
        <v>418</v>
      </c>
      <c r="C301" s="64" t="s">
        <v>415</v>
      </c>
      <c r="D301" s="63" t="s">
        <v>336</v>
      </c>
      <c r="E301" s="65">
        <v>2.71</v>
      </c>
      <c r="F301" s="65">
        <v>0.33062000000000002</v>
      </c>
    </row>
    <row r="302" spans="1:7" s="66" customFormat="1" ht="24" outlineLevel="1">
      <c r="A302" s="67" t="s">
        <v>468</v>
      </c>
      <c r="B302" s="68" t="s">
        <v>388</v>
      </c>
      <c r="C302" s="69" t="s">
        <v>387</v>
      </c>
      <c r="D302" s="68" t="s">
        <v>336</v>
      </c>
      <c r="E302" s="70">
        <v>2.71</v>
      </c>
      <c r="F302" s="70">
        <v>0.33062000000000002</v>
      </c>
    </row>
    <row r="303" spans="1:7" s="66" customFormat="1" outlineLevel="1">
      <c r="A303" s="67" t="s">
        <v>467</v>
      </c>
      <c r="B303" s="68" t="s">
        <v>375</v>
      </c>
      <c r="C303" s="69" t="s">
        <v>374</v>
      </c>
      <c r="D303" s="68" t="s">
        <v>336</v>
      </c>
      <c r="E303" s="70">
        <v>1.6</v>
      </c>
      <c r="F303" s="70">
        <v>0.19520000000000001</v>
      </c>
    </row>
    <row r="304" spans="1:7" s="75" customFormat="1" outlineLevel="1">
      <c r="A304" s="71" t="s">
        <v>466</v>
      </c>
      <c r="B304" s="72" t="s">
        <v>273</v>
      </c>
      <c r="C304" s="73" t="s">
        <v>272</v>
      </c>
      <c r="D304" s="72" t="s">
        <v>209</v>
      </c>
      <c r="E304" s="74">
        <v>1</v>
      </c>
      <c r="F304" s="74">
        <v>0.122</v>
      </c>
    </row>
    <row r="305" spans="1:7" s="75" customFormat="1" outlineLevel="1">
      <c r="A305" s="76" t="s">
        <v>465</v>
      </c>
      <c r="B305" s="77" t="s">
        <v>260</v>
      </c>
      <c r="C305" s="78" t="s">
        <v>259</v>
      </c>
      <c r="D305" s="77" t="s">
        <v>209</v>
      </c>
      <c r="E305" s="79">
        <v>1E-3</v>
      </c>
      <c r="F305" s="79">
        <v>1.22E-4</v>
      </c>
    </row>
    <row r="306" spans="1:7" s="75" customFormat="1" outlineLevel="1">
      <c r="A306" s="76" t="s">
        <v>464</v>
      </c>
      <c r="B306" s="77" t="s">
        <v>239</v>
      </c>
      <c r="C306" s="78" t="s">
        <v>238</v>
      </c>
      <c r="D306" s="77" t="s">
        <v>235</v>
      </c>
      <c r="E306" s="79">
        <v>3.5000000000000003E-2</v>
      </c>
      <c r="F306" s="79">
        <v>4.2700000000000004E-3</v>
      </c>
    </row>
    <row r="307" spans="1:7" s="39" customFormat="1" ht="26.4">
      <c r="A307" s="53" t="s">
        <v>282</v>
      </c>
      <c r="B307" s="54" t="s">
        <v>463</v>
      </c>
      <c r="C307" s="54" t="s">
        <v>462</v>
      </c>
      <c r="D307" s="55" t="s">
        <v>461</v>
      </c>
      <c r="E307" s="124">
        <v>4</v>
      </c>
      <c r="F307" s="125"/>
      <c r="G307" s="56"/>
    </row>
    <row r="308" spans="1:7" s="61" customFormat="1" outlineLevel="1">
      <c r="A308" s="57" t="s">
        <v>460</v>
      </c>
      <c r="B308" s="58" t="s">
        <v>30</v>
      </c>
      <c r="C308" s="59" t="s">
        <v>447</v>
      </c>
      <c r="D308" s="58" t="s">
        <v>446</v>
      </c>
      <c r="E308" s="60">
        <v>4.53</v>
      </c>
      <c r="F308" s="60">
        <v>18.12</v>
      </c>
    </row>
    <row r="309" spans="1:7" s="66" customFormat="1" outlineLevel="1">
      <c r="A309" s="62" t="s">
        <v>459</v>
      </c>
      <c r="B309" s="63" t="s">
        <v>361</v>
      </c>
      <c r="C309" s="64" t="s">
        <v>360</v>
      </c>
      <c r="D309" s="63" t="s">
        <v>336</v>
      </c>
      <c r="E309" s="65">
        <v>0.1</v>
      </c>
      <c r="F309" s="65">
        <v>0.4</v>
      </c>
    </row>
    <row r="310" spans="1:7" s="75" customFormat="1" outlineLevel="1">
      <c r="A310" s="71" t="s">
        <v>458</v>
      </c>
      <c r="B310" s="72" t="s">
        <v>328</v>
      </c>
      <c r="C310" s="73" t="s">
        <v>327</v>
      </c>
      <c r="D310" s="72" t="s">
        <v>235</v>
      </c>
      <c r="E310" s="74">
        <v>0.35</v>
      </c>
      <c r="F310" s="74">
        <v>1.4</v>
      </c>
    </row>
    <row r="311" spans="1:7" s="75" customFormat="1" outlineLevel="1">
      <c r="A311" s="76" t="s">
        <v>457</v>
      </c>
      <c r="B311" s="77" t="s">
        <v>322</v>
      </c>
      <c r="C311" s="78" t="s">
        <v>321</v>
      </c>
      <c r="D311" s="77" t="s">
        <v>235</v>
      </c>
      <c r="E311" s="79">
        <v>0.03</v>
      </c>
      <c r="F311" s="79">
        <v>0.12</v>
      </c>
    </row>
    <row r="312" spans="1:7" s="75" customFormat="1" outlineLevel="1">
      <c r="A312" s="76" t="s">
        <v>456</v>
      </c>
      <c r="B312" s="77" t="s">
        <v>308</v>
      </c>
      <c r="C312" s="78" t="s">
        <v>307</v>
      </c>
      <c r="D312" s="77" t="s">
        <v>306</v>
      </c>
      <c r="E312" s="79">
        <v>1.7000000000000001E-2</v>
      </c>
      <c r="F312" s="79">
        <v>6.8000000000000005E-2</v>
      </c>
    </row>
    <row r="313" spans="1:7" ht="15.75" customHeight="1">
      <c r="A313" s="126" t="s">
        <v>455</v>
      </c>
      <c r="B313" s="127"/>
      <c r="C313" s="127"/>
      <c r="D313" s="127"/>
      <c r="E313" s="127"/>
      <c r="F313" s="128"/>
    </row>
    <row r="314" spans="1:7" s="39" customFormat="1">
      <c r="A314" s="53" t="s">
        <v>279</v>
      </c>
      <c r="B314" s="54" t="s">
        <v>211</v>
      </c>
      <c r="C314" s="54" t="s">
        <v>213</v>
      </c>
      <c r="D314" s="55" t="s">
        <v>212</v>
      </c>
      <c r="E314" s="114">
        <v>578</v>
      </c>
      <c r="F314" s="115"/>
      <c r="G314" s="56"/>
    </row>
    <row r="315" spans="1:7" s="39" customFormat="1" ht="26.4">
      <c r="A315" s="53" t="s">
        <v>276</v>
      </c>
      <c r="B315" s="54" t="s">
        <v>211</v>
      </c>
      <c r="C315" s="54" t="s">
        <v>210</v>
      </c>
      <c r="D315" s="55" t="s">
        <v>209</v>
      </c>
      <c r="E315" s="114">
        <v>8.5400000000000004E-2</v>
      </c>
      <c r="F315" s="115"/>
      <c r="G315" s="56"/>
    </row>
    <row r="316" spans="1:7" s="39" customFormat="1" ht="13.8" thickBot="1">
      <c r="A316" s="116"/>
      <c r="B316" s="117"/>
      <c r="C316" s="117"/>
      <c r="D316" s="117"/>
      <c r="E316" s="117"/>
      <c r="F316" s="118"/>
    </row>
    <row r="317" spans="1:7" s="39" customFormat="1" ht="13.8" thickTop="1">
      <c r="A317" s="119" t="s">
        <v>454</v>
      </c>
      <c r="B317" s="120"/>
      <c r="C317" s="120"/>
      <c r="D317" s="84"/>
      <c r="E317" s="85"/>
      <c r="F317" s="86"/>
      <c r="G317" s="56"/>
    </row>
    <row r="318" spans="1:7" s="39" customFormat="1">
      <c r="A318" s="121"/>
      <c r="B318" s="122"/>
      <c r="C318" s="122"/>
      <c r="D318" s="122"/>
      <c r="E318" s="122"/>
      <c r="F318" s="123"/>
    </row>
    <row r="319" spans="1:7" s="39" customFormat="1">
      <c r="A319" s="87"/>
      <c r="B319" s="88"/>
      <c r="C319" s="89" t="s">
        <v>453</v>
      </c>
      <c r="D319" s="90"/>
      <c r="E319" s="91"/>
      <c r="F319" s="92"/>
    </row>
    <row r="320" spans="1:7" s="39" customFormat="1">
      <c r="A320" s="93" t="s">
        <v>30</v>
      </c>
      <c r="B320" s="94" t="s">
        <v>452</v>
      </c>
      <c r="C320" s="94" t="s">
        <v>451</v>
      </c>
      <c r="D320" s="95" t="s">
        <v>446</v>
      </c>
      <c r="E320" s="96"/>
      <c r="F320" s="96">
        <v>15.36</v>
      </c>
    </row>
    <row r="321" spans="1:6" s="39" customFormat="1">
      <c r="A321" s="93" t="s">
        <v>29</v>
      </c>
      <c r="B321" s="94" t="s">
        <v>450</v>
      </c>
      <c r="C321" s="94" t="s">
        <v>449</v>
      </c>
      <c r="D321" s="95" t="s">
        <v>446</v>
      </c>
      <c r="E321" s="96"/>
      <c r="F321" s="96">
        <v>8.64</v>
      </c>
    </row>
    <row r="322" spans="1:6" s="39" customFormat="1">
      <c r="A322" s="87"/>
      <c r="B322" s="88"/>
      <c r="C322" s="89" t="s">
        <v>448</v>
      </c>
      <c r="D322" s="90"/>
      <c r="E322" s="91"/>
      <c r="F322" s="92"/>
    </row>
    <row r="323" spans="1:6" s="39" customFormat="1">
      <c r="A323" s="93" t="s">
        <v>28</v>
      </c>
      <c r="B323" s="94" t="s">
        <v>30</v>
      </c>
      <c r="C323" s="94" t="s">
        <v>447</v>
      </c>
      <c r="D323" s="95" t="s">
        <v>446</v>
      </c>
      <c r="E323" s="96"/>
      <c r="F323" s="96">
        <v>3783.0113999999999</v>
      </c>
    </row>
  </sheetData>
  <mergeCells count="88">
    <mergeCell ref="B9:F9"/>
    <mergeCell ref="B2:F2"/>
    <mergeCell ref="B3:F3"/>
    <mergeCell ref="D5:F5"/>
    <mergeCell ref="B6:F6"/>
    <mergeCell ref="B8:F8"/>
    <mergeCell ref="E29:F29"/>
    <mergeCell ref="C11:F11"/>
    <mergeCell ref="A12:A13"/>
    <mergeCell ref="B12:B13"/>
    <mergeCell ref="C12:C13"/>
    <mergeCell ref="D12:D13"/>
    <mergeCell ref="E12:F12"/>
    <mergeCell ref="A15:F15"/>
    <mergeCell ref="A16:F16"/>
    <mergeCell ref="E17:F17"/>
    <mergeCell ref="E22:F22"/>
    <mergeCell ref="E25:F25"/>
    <mergeCell ref="E90:F90"/>
    <mergeCell ref="E31:F31"/>
    <mergeCell ref="E33:F33"/>
    <mergeCell ref="E43:F43"/>
    <mergeCell ref="E55:F55"/>
    <mergeCell ref="E63:F63"/>
    <mergeCell ref="E75:F75"/>
    <mergeCell ref="E77:F77"/>
    <mergeCell ref="A79:F79"/>
    <mergeCell ref="E80:F80"/>
    <mergeCell ref="E88:F88"/>
    <mergeCell ref="A89:F89"/>
    <mergeCell ref="E117:F117"/>
    <mergeCell ref="E92:F92"/>
    <mergeCell ref="E95:F95"/>
    <mergeCell ref="E97:F97"/>
    <mergeCell ref="E99:F99"/>
    <mergeCell ref="E101:F101"/>
    <mergeCell ref="E102:F102"/>
    <mergeCell ref="E104:F104"/>
    <mergeCell ref="E106:F106"/>
    <mergeCell ref="E108:F108"/>
    <mergeCell ref="E112:F112"/>
    <mergeCell ref="E115:F115"/>
    <mergeCell ref="E156:F156"/>
    <mergeCell ref="A119:F119"/>
    <mergeCell ref="E120:F120"/>
    <mergeCell ref="E123:F123"/>
    <mergeCell ref="E125:F125"/>
    <mergeCell ref="E128:F128"/>
    <mergeCell ref="E130:F130"/>
    <mergeCell ref="E139:F139"/>
    <mergeCell ref="E140:F140"/>
    <mergeCell ref="E141:F141"/>
    <mergeCell ref="E150:F150"/>
    <mergeCell ref="E155:F155"/>
    <mergeCell ref="E229:F229"/>
    <mergeCell ref="E157:F157"/>
    <mergeCell ref="A159:F159"/>
    <mergeCell ref="E160:F160"/>
    <mergeCell ref="E167:F167"/>
    <mergeCell ref="E174:F174"/>
    <mergeCell ref="E176:F176"/>
    <mergeCell ref="E188:F188"/>
    <mergeCell ref="E200:F200"/>
    <mergeCell ref="E201:F201"/>
    <mergeCell ref="E202:F202"/>
    <mergeCell ref="E215:F215"/>
    <mergeCell ref="E276:F276"/>
    <mergeCell ref="E236:F236"/>
    <mergeCell ref="E241:F241"/>
    <mergeCell ref="E247:F247"/>
    <mergeCell ref="E252:F252"/>
    <mergeCell ref="A253:F253"/>
    <mergeCell ref="E254:F254"/>
    <mergeCell ref="E256:F256"/>
    <mergeCell ref="E259:F259"/>
    <mergeCell ref="E261:F261"/>
    <mergeCell ref="E265:F265"/>
    <mergeCell ref="A275:F275"/>
    <mergeCell ref="E315:F315"/>
    <mergeCell ref="A316:F316"/>
    <mergeCell ref="A317:C317"/>
    <mergeCell ref="A318:F318"/>
    <mergeCell ref="E282:F282"/>
    <mergeCell ref="E293:F293"/>
    <mergeCell ref="E299:F299"/>
    <mergeCell ref="E307:F307"/>
    <mergeCell ref="A313:F313"/>
    <mergeCell ref="E314:F314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2020.4)&amp;C&amp;P&amp;R200000130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26"/>
  <sheetViews>
    <sheetView topLeftCell="A105" workbookViewId="0">
      <selection activeCell="B122" sqref="B122"/>
    </sheetView>
  </sheetViews>
  <sheetFormatPr defaultColWidth="9.109375" defaultRowHeight="13.2"/>
  <cols>
    <col min="1" max="1" width="5.44140625" style="97" customWidth="1"/>
    <col min="2" max="2" width="51.44140625" style="97" customWidth="1"/>
    <col min="3" max="3" width="9.109375" style="97"/>
    <col min="4" max="4" width="12.44140625" style="97" customWidth="1"/>
    <col min="5" max="16384" width="9.109375" style="97"/>
  </cols>
  <sheetData>
    <row r="2" spans="1:4" ht="95.25" customHeight="1">
      <c r="A2" s="154" t="s">
        <v>814</v>
      </c>
      <c r="B2" s="154"/>
      <c r="C2" s="154"/>
      <c r="D2" s="154"/>
    </row>
    <row r="3" spans="1:4">
      <c r="B3" s="98"/>
    </row>
    <row r="4" spans="1:4">
      <c r="A4" s="154" t="s">
        <v>834</v>
      </c>
      <c r="B4" s="154"/>
      <c r="C4" s="154"/>
      <c r="D4" s="154"/>
    </row>
    <row r="5" spans="1:4">
      <c r="B5" s="98"/>
    </row>
    <row r="6" spans="1:4" ht="15.6">
      <c r="A6" s="148" t="s">
        <v>833</v>
      </c>
      <c r="B6" s="148"/>
      <c r="C6" s="148"/>
      <c r="D6" s="148"/>
    </row>
    <row r="8" spans="1:4" ht="13.2" customHeight="1">
      <c r="A8" s="149" t="s">
        <v>832</v>
      </c>
      <c r="B8" s="149" t="s">
        <v>831</v>
      </c>
      <c r="C8" s="149" t="s">
        <v>802</v>
      </c>
      <c r="D8" s="149" t="s">
        <v>202</v>
      </c>
    </row>
    <row r="9" spans="1:4">
      <c r="A9" s="150"/>
      <c r="B9" s="150"/>
      <c r="C9" s="150"/>
      <c r="D9" s="150"/>
    </row>
    <row r="10" spans="1:4">
      <c r="A10" s="151"/>
      <c r="B10" s="151"/>
      <c r="C10" s="151"/>
      <c r="D10" s="151"/>
    </row>
    <row r="11" spans="1:4">
      <c r="A11" s="99">
        <v>1</v>
      </c>
      <c r="B11" s="100">
        <v>2</v>
      </c>
      <c r="C11" s="100">
        <v>3</v>
      </c>
      <c r="D11" s="100">
        <v>4</v>
      </c>
    </row>
    <row r="12" spans="1:4">
      <c r="A12" s="141"/>
      <c r="B12" s="141"/>
      <c r="C12" s="141"/>
      <c r="D12" s="141"/>
    </row>
    <row r="13" spans="1:4" ht="15.6">
      <c r="A13" s="142" t="s">
        <v>830</v>
      </c>
      <c r="B13" s="143"/>
      <c r="C13" s="143"/>
      <c r="D13" s="143"/>
    </row>
    <row r="14" spans="1:4" ht="15.6">
      <c r="A14" s="144" t="s">
        <v>829</v>
      </c>
      <c r="B14" s="145"/>
      <c r="C14" s="145"/>
      <c r="D14" s="145"/>
    </row>
    <row r="15" spans="1:4">
      <c r="A15" s="101" t="s">
        <v>30</v>
      </c>
      <c r="B15" s="102" t="s">
        <v>447</v>
      </c>
      <c r="C15" s="103" t="s">
        <v>446</v>
      </c>
      <c r="D15" s="105">
        <v>3783.01142123</v>
      </c>
    </row>
    <row r="16" spans="1:4" ht="26.4">
      <c r="A16" s="101" t="s">
        <v>29</v>
      </c>
      <c r="B16" s="102" t="s">
        <v>451</v>
      </c>
      <c r="C16" s="103" t="s">
        <v>446</v>
      </c>
      <c r="D16" s="105">
        <v>15.36</v>
      </c>
    </row>
    <row r="17" spans="1:4" ht="26.4">
      <c r="A17" s="34"/>
      <c r="B17" s="32" t="s">
        <v>828</v>
      </c>
      <c r="C17" s="32" t="s">
        <v>446</v>
      </c>
      <c r="D17" s="106">
        <f>SUM(D15:D16)</f>
        <v>3798.3714212300001</v>
      </c>
    </row>
    <row r="18" spans="1:4">
      <c r="A18" s="146"/>
      <c r="B18" s="147"/>
      <c r="C18" s="147"/>
      <c r="D18" s="147"/>
    </row>
    <row r="19" spans="1:4" ht="15.6">
      <c r="A19" s="144" t="s">
        <v>445</v>
      </c>
      <c r="B19" s="145"/>
      <c r="C19" s="145"/>
      <c r="D19" s="145"/>
    </row>
    <row r="20" spans="1:4" ht="26.4">
      <c r="A20" s="101" t="s">
        <v>30</v>
      </c>
      <c r="B20" s="102" t="s">
        <v>443</v>
      </c>
      <c r="C20" s="103" t="s">
        <v>336</v>
      </c>
      <c r="D20" s="104">
        <v>3.4872878599999999</v>
      </c>
    </row>
    <row r="21" spans="1:4">
      <c r="A21" s="101" t="s">
        <v>29</v>
      </c>
      <c r="B21" s="102" t="s">
        <v>441</v>
      </c>
      <c r="C21" s="103" t="s">
        <v>336</v>
      </c>
      <c r="D21" s="104">
        <v>0.35685719999999999</v>
      </c>
    </row>
    <row r="22" spans="1:4">
      <c r="A22" s="101" t="s">
        <v>28</v>
      </c>
      <c r="B22" s="102" t="s">
        <v>439</v>
      </c>
      <c r="C22" s="103" t="s">
        <v>336</v>
      </c>
      <c r="D22" s="104">
        <v>4.1844545999999996</v>
      </c>
    </row>
    <row r="23" spans="1:4" ht="26.4">
      <c r="A23" s="101" t="s">
        <v>27</v>
      </c>
      <c r="B23" s="102" t="s">
        <v>437</v>
      </c>
      <c r="C23" s="103" t="s">
        <v>336</v>
      </c>
      <c r="D23" s="104">
        <v>126.57732</v>
      </c>
    </row>
    <row r="24" spans="1:4" ht="39.6">
      <c r="A24" s="101" t="s">
        <v>26</v>
      </c>
      <c r="B24" s="102" t="s">
        <v>435</v>
      </c>
      <c r="C24" s="103" t="s">
        <v>336</v>
      </c>
      <c r="D24" s="104">
        <v>254.43744000000001</v>
      </c>
    </row>
    <row r="25" spans="1:4" ht="26.4">
      <c r="A25" s="101" t="s">
        <v>25</v>
      </c>
      <c r="B25" s="102" t="s">
        <v>432</v>
      </c>
      <c r="C25" s="103" t="s">
        <v>336</v>
      </c>
      <c r="D25" s="104">
        <v>12.166495319999999</v>
      </c>
    </row>
    <row r="26" spans="1:4">
      <c r="A26" s="101" t="s">
        <v>24</v>
      </c>
      <c r="B26" s="102" t="s">
        <v>429</v>
      </c>
      <c r="C26" s="103" t="s">
        <v>336</v>
      </c>
      <c r="D26" s="104">
        <v>0.59476200000000001</v>
      </c>
    </row>
    <row r="27" spans="1:4">
      <c r="A27" s="101" t="s">
        <v>23</v>
      </c>
      <c r="B27" s="102" t="s">
        <v>426</v>
      </c>
      <c r="C27" s="103" t="s">
        <v>336</v>
      </c>
      <c r="D27" s="104">
        <v>57.6</v>
      </c>
    </row>
    <row r="28" spans="1:4">
      <c r="A28" s="101" t="s">
        <v>434</v>
      </c>
      <c r="B28" s="102" t="s">
        <v>423</v>
      </c>
      <c r="C28" s="103" t="s">
        <v>336</v>
      </c>
      <c r="D28" s="104">
        <v>8.4357077</v>
      </c>
    </row>
    <row r="29" spans="1:4">
      <c r="A29" s="101" t="s">
        <v>431</v>
      </c>
      <c r="B29" s="102" t="s">
        <v>420</v>
      </c>
      <c r="C29" s="103" t="s">
        <v>336</v>
      </c>
      <c r="D29" s="104">
        <v>18.834129999999998</v>
      </c>
    </row>
    <row r="30" spans="1:4" ht="39.6">
      <c r="A30" s="101" t="s">
        <v>428</v>
      </c>
      <c r="B30" s="102" t="s">
        <v>415</v>
      </c>
      <c r="C30" s="103" t="s">
        <v>336</v>
      </c>
      <c r="D30" s="104">
        <v>0.33062000000000002</v>
      </c>
    </row>
    <row r="31" spans="1:4" ht="39.6">
      <c r="A31" s="101" t="s">
        <v>425</v>
      </c>
      <c r="B31" s="102" t="s">
        <v>415</v>
      </c>
      <c r="C31" s="103" t="s">
        <v>336</v>
      </c>
      <c r="D31" s="104">
        <v>128.5824107</v>
      </c>
    </row>
    <row r="32" spans="1:4" ht="26.4">
      <c r="A32" s="101" t="s">
        <v>422</v>
      </c>
      <c r="B32" s="102" t="s">
        <v>827</v>
      </c>
      <c r="C32" s="103" t="s">
        <v>336</v>
      </c>
      <c r="D32" s="104">
        <v>28.5</v>
      </c>
    </row>
    <row r="33" spans="1:4" ht="26.4">
      <c r="A33" s="101" t="s">
        <v>419</v>
      </c>
      <c r="B33" s="102" t="s">
        <v>411</v>
      </c>
      <c r="C33" s="103" t="s">
        <v>336</v>
      </c>
      <c r="D33" s="104">
        <v>68.828808800000004</v>
      </c>
    </row>
    <row r="34" spans="1:4" ht="26.4">
      <c r="A34" s="101" t="s">
        <v>417</v>
      </c>
      <c r="B34" s="102" t="s">
        <v>408</v>
      </c>
      <c r="C34" s="103" t="s">
        <v>336</v>
      </c>
      <c r="D34" s="104">
        <v>57.05406</v>
      </c>
    </row>
    <row r="35" spans="1:4" ht="26.4">
      <c r="A35" s="101" t="s">
        <v>414</v>
      </c>
      <c r="B35" s="102" t="s">
        <v>405</v>
      </c>
      <c r="C35" s="103" t="s">
        <v>336</v>
      </c>
      <c r="D35" s="104">
        <v>5.2821999999999996</v>
      </c>
    </row>
    <row r="36" spans="1:4">
      <c r="A36" s="101" t="s">
        <v>413</v>
      </c>
      <c r="B36" s="102" t="s">
        <v>402</v>
      </c>
      <c r="C36" s="103" t="s">
        <v>336</v>
      </c>
      <c r="D36" s="104">
        <v>24.309412999999999</v>
      </c>
    </row>
    <row r="37" spans="1:4" ht="39.6">
      <c r="A37" s="101" t="s">
        <v>410</v>
      </c>
      <c r="B37" s="102" t="s">
        <v>399</v>
      </c>
      <c r="C37" s="103" t="s">
        <v>336</v>
      </c>
      <c r="D37" s="104">
        <v>67.2</v>
      </c>
    </row>
    <row r="38" spans="1:4">
      <c r="A38" s="101" t="s">
        <v>407</v>
      </c>
      <c r="B38" s="102" t="s">
        <v>396</v>
      </c>
      <c r="C38" s="103" t="s">
        <v>336</v>
      </c>
      <c r="D38" s="104">
        <v>34.715482340000001</v>
      </c>
    </row>
    <row r="39" spans="1:4">
      <c r="A39" s="101" t="s">
        <v>404</v>
      </c>
      <c r="B39" s="102" t="s">
        <v>393</v>
      </c>
      <c r="C39" s="103" t="s">
        <v>336</v>
      </c>
      <c r="D39" s="104">
        <v>43.342500000000001</v>
      </c>
    </row>
    <row r="40" spans="1:4">
      <c r="A40" s="101" t="s">
        <v>401</v>
      </c>
      <c r="B40" s="102" t="s">
        <v>390</v>
      </c>
      <c r="C40" s="103" t="s">
        <v>336</v>
      </c>
      <c r="D40" s="104">
        <v>4.24</v>
      </c>
    </row>
    <row r="41" spans="1:4" ht="39.6">
      <c r="A41" s="101" t="s">
        <v>398</v>
      </c>
      <c r="B41" s="102" t="s">
        <v>387</v>
      </c>
      <c r="C41" s="103" t="s">
        <v>336</v>
      </c>
      <c r="D41" s="104">
        <v>74.675870000000003</v>
      </c>
    </row>
    <row r="42" spans="1:4" ht="26.4">
      <c r="A42" s="101" t="s">
        <v>395</v>
      </c>
      <c r="B42" s="102" t="s">
        <v>384</v>
      </c>
      <c r="C42" s="103" t="s">
        <v>336</v>
      </c>
      <c r="D42" s="104">
        <v>8.4796739999999993</v>
      </c>
    </row>
    <row r="43" spans="1:4">
      <c r="A43" s="101" t="s">
        <v>392</v>
      </c>
      <c r="B43" s="102" t="s">
        <v>381</v>
      </c>
      <c r="C43" s="103" t="s">
        <v>336</v>
      </c>
      <c r="D43" s="104">
        <v>3.9700497000000001</v>
      </c>
    </row>
    <row r="44" spans="1:4" ht="26.4">
      <c r="A44" s="101" t="s">
        <v>389</v>
      </c>
      <c r="B44" s="102" t="s">
        <v>378</v>
      </c>
      <c r="C44" s="103" t="s">
        <v>336</v>
      </c>
      <c r="D44" s="104">
        <v>21.992899999999999</v>
      </c>
    </row>
    <row r="45" spans="1:4">
      <c r="A45" s="101" t="s">
        <v>386</v>
      </c>
      <c r="B45" s="102" t="s">
        <v>376</v>
      </c>
      <c r="C45" s="103" t="s">
        <v>336</v>
      </c>
      <c r="D45" s="104">
        <v>292.212265</v>
      </c>
    </row>
    <row r="46" spans="1:4" ht="26.4">
      <c r="A46" s="101" t="s">
        <v>383</v>
      </c>
      <c r="B46" s="102" t="s">
        <v>374</v>
      </c>
      <c r="C46" s="103" t="s">
        <v>336</v>
      </c>
      <c r="D46" s="104">
        <v>11.5928</v>
      </c>
    </row>
    <row r="47" spans="1:4" ht="52.8">
      <c r="A47" s="101" t="s">
        <v>380</v>
      </c>
      <c r="B47" s="102" t="s">
        <v>371</v>
      </c>
      <c r="C47" s="103" t="s">
        <v>336</v>
      </c>
      <c r="D47" s="104">
        <v>14.3010421</v>
      </c>
    </row>
    <row r="48" spans="1:4" ht="52.8">
      <c r="A48" s="101" t="s">
        <v>116</v>
      </c>
      <c r="B48" s="102" t="s">
        <v>368</v>
      </c>
      <c r="C48" s="103" t="s">
        <v>336</v>
      </c>
      <c r="D48" s="104">
        <v>34.700425199999998</v>
      </c>
    </row>
    <row r="49" spans="1:4">
      <c r="A49" s="101" t="s">
        <v>73</v>
      </c>
      <c r="B49" s="102" t="s">
        <v>365</v>
      </c>
      <c r="C49" s="103" t="s">
        <v>336</v>
      </c>
      <c r="D49" s="104">
        <v>21.684139999999999</v>
      </c>
    </row>
    <row r="50" spans="1:4" ht="26.4">
      <c r="A50" s="101" t="s">
        <v>373</v>
      </c>
      <c r="B50" s="102" t="s">
        <v>360</v>
      </c>
      <c r="C50" s="103" t="s">
        <v>336</v>
      </c>
      <c r="D50" s="104">
        <v>12.795268</v>
      </c>
    </row>
    <row r="51" spans="1:4" ht="26.4">
      <c r="A51" s="101" t="s">
        <v>370</v>
      </c>
      <c r="B51" s="102" t="s">
        <v>360</v>
      </c>
      <c r="C51" s="103" t="s">
        <v>336</v>
      </c>
      <c r="D51" s="104">
        <v>9.3576530000000009</v>
      </c>
    </row>
    <row r="52" spans="1:4">
      <c r="A52" s="101" t="s">
        <v>367</v>
      </c>
      <c r="B52" s="102" t="s">
        <v>357</v>
      </c>
      <c r="C52" s="103" t="s">
        <v>336</v>
      </c>
      <c r="D52" s="104">
        <v>25.499099999999999</v>
      </c>
    </row>
    <row r="53" spans="1:4">
      <c r="A53" s="101" t="s">
        <v>364</v>
      </c>
      <c r="B53" s="102" t="s">
        <v>354</v>
      </c>
      <c r="C53" s="103" t="s">
        <v>336</v>
      </c>
      <c r="D53" s="104">
        <v>0.29738100000000001</v>
      </c>
    </row>
    <row r="54" spans="1:4">
      <c r="A54" s="101" t="s">
        <v>362</v>
      </c>
      <c r="B54" s="102" t="s">
        <v>351</v>
      </c>
      <c r="C54" s="103" t="s">
        <v>336</v>
      </c>
      <c r="D54" s="104">
        <v>91.434200000000004</v>
      </c>
    </row>
    <row r="55" spans="1:4" ht="26.4">
      <c r="A55" s="101" t="s">
        <v>359</v>
      </c>
      <c r="B55" s="102" t="s">
        <v>826</v>
      </c>
      <c r="C55" s="103" t="s">
        <v>336</v>
      </c>
      <c r="D55" s="104">
        <v>3.4872878599999999</v>
      </c>
    </row>
    <row r="56" spans="1:4" ht="26.4">
      <c r="A56" s="101" t="s">
        <v>356</v>
      </c>
      <c r="B56" s="102" t="s">
        <v>825</v>
      </c>
      <c r="C56" s="103" t="s">
        <v>336</v>
      </c>
      <c r="D56" s="104">
        <v>6.1062231999999996</v>
      </c>
    </row>
    <row r="57" spans="1:4" ht="26.4">
      <c r="A57" s="101" t="s">
        <v>353</v>
      </c>
      <c r="B57" s="102" t="s">
        <v>824</v>
      </c>
      <c r="C57" s="103" t="s">
        <v>336</v>
      </c>
      <c r="D57" s="104">
        <v>2.7160798000000002</v>
      </c>
    </row>
    <row r="58" spans="1:4" ht="26.4">
      <c r="A58" s="101" t="s">
        <v>350</v>
      </c>
      <c r="B58" s="102" t="s">
        <v>823</v>
      </c>
      <c r="C58" s="103" t="s">
        <v>336</v>
      </c>
      <c r="D58" s="104">
        <v>3.072937</v>
      </c>
    </row>
    <row r="59" spans="1:4" ht="26.4">
      <c r="A59" s="101" t="s">
        <v>348</v>
      </c>
      <c r="B59" s="102" t="s">
        <v>337</v>
      </c>
      <c r="C59" s="103" t="s">
        <v>336</v>
      </c>
      <c r="D59" s="104">
        <v>583.51957015000005</v>
      </c>
    </row>
    <row r="60" spans="1:4">
      <c r="A60" s="34"/>
      <c r="B60" s="32" t="s">
        <v>822</v>
      </c>
      <c r="C60" s="32" t="s">
        <v>816</v>
      </c>
      <c r="D60" s="33"/>
    </row>
    <row r="61" spans="1:4">
      <c r="A61" s="146"/>
      <c r="B61" s="147"/>
      <c r="C61" s="147"/>
      <c r="D61" s="147"/>
    </row>
    <row r="62" spans="1:4" ht="15.6">
      <c r="A62" s="144" t="s">
        <v>821</v>
      </c>
      <c r="B62" s="145"/>
      <c r="C62" s="145"/>
      <c r="D62" s="145"/>
    </row>
    <row r="63" spans="1:4" ht="26.4">
      <c r="A63" s="101" t="s">
        <v>30</v>
      </c>
      <c r="B63" s="102" t="s">
        <v>333</v>
      </c>
      <c r="C63" s="103" t="s">
        <v>209</v>
      </c>
      <c r="D63" s="104">
        <v>95.756681999999998</v>
      </c>
    </row>
    <row r="64" spans="1:4" ht="26.4">
      <c r="A64" s="101" t="s">
        <v>29</v>
      </c>
      <c r="B64" s="102" t="s">
        <v>330</v>
      </c>
      <c r="C64" s="103" t="s">
        <v>209</v>
      </c>
      <c r="D64" s="104">
        <v>137.5287998</v>
      </c>
    </row>
    <row r="65" spans="1:4" ht="26.4">
      <c r="A65" s="101" t="s">
        <v>28</v>
      </c>
      <c r="B65" s="102" t="s">
        <v>327</v>
      </c>
      <c r="C65" s="103" t="s">
        <v>235</v>
      </c>
      <c r="D65" s="104">
        <v>2.8494999999999999</v>
      </c>
    </row>
    <row r="66" spans="1:4">
      <c r="A66" s="101" t="s">
        <v>27</v>
      </c>
      <c r="B66" s="102" t="s">
        <v>324</v>
      </c>
      <c r="C66" s="103" t="s">
        <v>235</v>
      </c>
      <c r="D66" s="104">
        <v>0.82</v>
      </c>
    </row>
    <row r="67" spans="1:4" ht="26.4">
      <c r="A67" s="101" t="s">
        <v>26</v>
      </c>
      <c r="B67" s="102" t="s">
        <v>321</v>
      </c>
      <c r="C67" s="103" t="s">
        <v>235</v>
      </c>
      <c r="D67" s="104">
        <v>0.12</v>
      </c>
    </row>
    <row r="68" spans="1:4">
      <c r="A68" s="101" t="s">
        <v>25</v>
      </c>
      <c r="B68" s="102" t="s">
        <v>319</v>
      </c>
      <c r="C68" s="103" t="s">
        <v>235</v>
      </c>
      <c r="D68" s="104">
        <v>2239.1743000000001</v>
      </c>
    </row>
    <row r="69" spans="1:4">
      <c r="A69" s="101" t="s">
        <v>24</v>
      </c>
      <c r="B69" s="102" t="s">
        <v>316</v>
      </c>
      <c r="C69" s="103" t="s">
        <v>212</v>
      </c>
      <c r="D69" s="104">
        <v>703.09127999999998</v>
      </c>
    </row>
    <row r="70" spans="1:4" ht="39.6">
      <c r="A70" s="101" t="s">
        <v>23</v>
      </c>
      <c r="B70" s="102" t="s">
        <v>313</v>
      </c>
      <c r="C70" s="103" t="s">
        <v>235</v>
      </c>
      <c r="D70" s="104">
        <v>14.86905</v>
      </c>
    </row>
    <row r="71" spans="1:4" ht="39.6">
      <c r="A71" s="101" t="s">
        <v>434</v>
      </c>
      <c r="B71" s="102" t="s">
        <v>310</v>
      </c>
      <c r="C71" s="103" t="s">
        <v>235</v>
      </c>
      <c r="D71" s="104">
        <v>187.35003</v>
      </c>
    </row>
    <row r="72" spans="1:4">
      <c r="A72" s="101" t="s">
        <v>431</v>
      </c>
      <c r="B72" s="102" t="s">
        <v>307</v>
      </c>
      <c r="C72" s="103" t="s">
        <v>306</v>
      </c>
      <c r="D72" s="104">
        <v>6.8000000000000005E-2</v>
      </c>
    </row>
    <row r="73" spans="1:4" ht="26.4">
      <c r="A73" s="101" t="s">
        <v>428</v>
      </c>
      <c r="B73" s="102" t="s">
        <v>303</v>
      </c>
      <c r="C73" s="103" t="s">
        <v>209</v>
      </c>
      <c r="D73" s="104">
        <v>8.4796739999999995E-2</v>
      </c>
    </row>
    <row r="74" spans="1:4" ht="26.4">
      <c r="A74" s="101" t="s">
        <v>425</v>
      </c>
      <c r="B74" s="102" t="s">
        <v>300</v>
      </c>
      <c r="C74" s="103" t="s">
        <v>209</v>
      </c>
      <c r="D74" s="104">
        <v>1.4701599999999999</v>
      </c>
    </row>
    <row r="75" spans="1:4">
      <c r="A75" s="101" t="s">
        <v>422</v>
      </c>
      <c r="B75" s="102" t="s">
        <v>297</v>
      </c>
      <c r="C75" s="103" t="s">
        <v>209</v>
      </c>
      <c r="D75" s="104">
        <v>2.6962549999999998E-2</v>
      </c>
    </row>
    <row r="76" spans="1:4">
      <c r="A76" s="101" t="s">
        <v>419</v>
      </c>
      <c r="B76" s="102" t="s">
        <v>294</v>
      </c>
      <c r="C76" s="103" t="s">
        <v>209</v>
      </c>
      <c r="D76" s="104">
        <v>3.2263600000000003E-2</v>
      </c>
    </row>
    <row r="77" spans="1:4">
      <c r="A77" s="101" t="s">
        <v>417</v>
      </c>
      <c r="B77" s="102" t="s">
        <v>292</v>
      </c>
      <c r="C77" s="103" t="s">
        <v>230</v>
      </c>
      <c r="D77" s="104">
        <v>163.18</v>
      </c>
    </row>
    <row r="78" spans="1:4">
      <c r="A78" s="101" t="s">
        <v>414</v>
      </c>
      <c r="B78" s="102" t="s">
        <v>289</v>
      </c>
      <c r="C78" s="103" t="s">
        <v>209</v>
      </c>
      <c r="D78" s="104">
        <v>9.9428269999999999E-2</v>
      </c>
    </row>
    <row r="79" spans="1:4" ht="26.4">
      <c r="A79" s="101" t="s">
        <v>413</v>
      </c>
      <c r="B79" s="102" t="s">
        <v>286</v>
      </c>
      <c r="C79" s="103" t="s">
        <v>225</v>
      </c>
      <c r="D79" s="104">
        <v>5.04</v>
      </c>
    </row>
    <row r="80" spans="1:4">
      <c r="A80" s="101" t="s">
        <v>410</v>
      </c>
      <c r="B80" s="102" t="s">
        <v>283</v>
      </c>
      <c r="C80" s="103" t="s">
        <v>225</v>
      </c>
      <c r="D80" s="104">
        <v>773.93849999999998</v>
      </c>
    </row>
    <row r="81" spans="1:4" ht="26.4">
      <c r="A81" s="101" t="s">
        <v>407</v>
      </c>
      <c r="B81" s="102" t="s">
        <v>280</v>
      </c>
      <c r="C81" s="103" t="s">
        <v>209</v>
      </c>
      <c r="D81" s="104">
        <v>0.20189699999999999</v>
      </c>
    </row>
    <row r="82" spans="1:4">
      <c r="A82" s="101" t="s">
        <v>404</v>
      </c>
      <c r="B82" s="102" t="s">
        <v>277</v>
      </c>
      <c r="C82" s="103" t="s">
        <v>209</v>
      </c>
      <c r="D82" s="104">
        <v>2.7E-4</v>
      </c>
    </row>
    <row r="83" spans="1:4">
      <c r="A83" s="101" t="s">
        <v>401</v>
      </c>
      <c r="B83" s="102" t="s">
        <v>274</v>
      </c>
      <c r="C83" s="103" t="s">
        <v>209</v>
      </c>
      <c r="D83" s="104">
        <v>4.4999999999999997E-3</v>
      </c>
    </row>
    <row r="84" spans="1:4">
      <c r="A84" s="101" t="s">
        <v>398</v>
      </c>
      <c r="B84" s="102" t="s">
        <v>272</v>
      </c>
      <c r="C84" s="103" t="s">
        <v>209</v>
      </c>
      <c r="D84" s="104">
        <v>0.122</v>
      </c>
    </row>
    <row r="85" spans="1:4" ht="26.4">
      <c r="A85" s="101" t="s">
        <v>395</v>
      </c>
      <c r="B85" s="102" t="s">
        <v>270</v>
      </c>
      <c r="C85" s="103" t="s">
        <v>209</v>
      </c>
      <c r="D85" s="104">
        <v>0.31832427000000002</v>
      </c>
    </row>
    <row r="86" spans="1:4">
      <c r="A86" s="101" t="s">
        <v>392</v>
      </c>
      <c r="B86" s="102" t="s">
        <v>268</v>
      </c>
      <c r="C86" s="103" t="s">
        <v>209</v>
      </c>
      <c r="D86" s="104">
        <v>7.3508000000000004E-2</v>
      </c>
    </row>
    <row r="87" spans="1:4">
      <c r="A87" s="101" t="s">
        <v>389</v>
      </c>
      <c r="B87" s="102" t="s">
        <v>266</v>
      </c>
      <c r="C87" s="103" t="s">
        <v>209</v>
      </c>
      <c r="D87" s="104">
        <v>1.3137019999999999E-2</v>
      </c>
    </row>
    <row r="88" spans="1:4">
      <c r="A88" s="101" t="s">
        <v>386</v>
      </c>
      <c r="B88" s="102" t="s">
        <v>264</v>
      </c>
      <c r="C88" s="103" t="s">
        <v>235</v>
      </c>
      <c r="D88" s="104">
        <v>62.601199999999999</v>
      </c>
    </row>
    <row r="89" spans="1:4">
      <c r="A89" s="101" t="s">
        <v>383</v>
      </c>
      <c r="B89" s="102" t="s">
        <v>231</v>
      </c>
      <c r="C89" s="103" t="s">
        <v>230</v>
      </c>
      <c r="D89" s="104">
        <v>11.7912</v>
      </c>
    </row>
    <row r="90" spans="1:4">
      <c r="A90" s="101" t="s">
        <v>380</v>
      </c>
      <c r="B90" s="102" t="s">
        <v>261</v>
      </c>
      <c r="C90" s="103" t="s">
        <v>235</v>
      </c>
      <c r="D90" s="104">
        <v>0.752</v>
      </c>
    </row>
    <row r="91" spans="1:4">
      <c r="A91" s="101" t="s">
        <v>116</v>
      </c>
      <c r="B91" s="102" t="s">
        <v>259</v>
      </c>
      <c r="C91" s="103" t="s">
        <v>209</v>
      </c>
      <c r="D91" s="104">
        <v>1.22E-4</v>
      </c>
    </row>
    <row r="92" spans="1:4">
      <c r="A92" s="101" t="s">
        <v>73</v>
      </c>
      <c r="B92" s="102" t="s">
        <v>257</v>
      </c>
      <c r="C92" s="103" t="s">
        <v>209</v>
      </c>
      <c r="D92" s="104">
        <v>0.14511599999999999</v>
      </c>
    </row>
    <row r="93" spans="1:4">
      <c r="A93" s="101" t="s">
        <v>373</v>
      </c>
      <c r="B93" s="102" t="s">
        <v>255</v>
      </c>
      <c r="C93" s="103" t="s">
        <v>209</v>
      </c>
      <c r="D93" s="104">
        <v>0.11162999999999999</v>
      </c>
    </row>
    <row r="94" spans="1:4">
      <c r="A94" s="101" t="s">
        <v>370</v>
      </c>
      <c r="B94" s="102" t="s">
        <v>253</v>
      </c>
      <c r="C94" s="103" t="s">
        <v>230</v>
      </c>
      <c r="D94" s="104">
        <v>4.2</v>
      </c>
    </row>
    <row r="95" spans="1:4" ht="39.6">
      <c r="A95" s="101" t="s">
        <v>367</v>
      </c>
      <c r="B95" s="102" t="s">
        <v>251</v>
      </c>
      <c r="C95" s="103" t="s">
        <v>235</v>
      </c>
      <c r="D95" s="104">
        <v>1.72872</v>
      </c>
    </row>
    <row r="96" spans="1:4" ht="39.6">
      <c r="A96" s="101" t="s">
        <v>364</v>
      </c>
      <c r="B96" s="102" t="s">
        <v>249</v>
      </c>
      <c r="C96" s="103" t="s">
        <v>235</v>
      </c>
      <c r="D96" s="104">
        <v>1.6326799999999999</v>
      </c>
    </row>
    <row r="97" spans="1:4" ht="39.6">
      <c r="A97" s="101" t="s">
        <v>362</v>
      </c>
      <c r="B97" s="102" t="s">
        <v>247</v>
      </c>
      <c r="C97" s="103" t="s">
        <v>235</v>
      </c>
      <c r="D97" s="104">
        <v>0.112424</v>
      </c>
    </row>
    <row r="98" spans="1:4" ht="39.6">
      <c r="A98" s="101" t="s">
        <v>359</v>
      </c>
      <c r="B98" s="102" t="s">
        <v>245</v>
      </c>
      <c r="C98" s="103" t="s">
        <v>235</v>
      </c>
      <c r="D98" s="104">
        <v>4.4159999999999998E-2</v>
      </c>
    </row>
    <row r="99" spans="1:4" ht="39.6">
      <c r="A99" s="101" t="s">
        <v>356</v>
      </c>
      <c r="B99" s="102" t="s">
        <v>243</v>
      </c>
      <c r="C99" s="103" t="s">
        <v>235</v>
      </c>
      <c r="D99" s="104">
        <v>0.01</v>
      </c>
    </row>
    <row r="100" spans="1:4" ht="52.8">
      <c r="A100" s="101" t="s">
        <v>353</v>
      </c>
      <c r="B100" s="102" t="s">
        <v>842</v>
      </c>
      <c r="C100" s="103" t="s">
        <v>212</v>
      </c>
      <c r="D100" s="104">
        <v>578</v>
      </c>
    </row>
    <row r="101" spans="1:4">
      <c r="A101" s="101" t="s">
        <v>350</v>
      </c>
      <c r="B101" s="102" t="s">
        <v>240</v>
      </c>
      <c r="C101" s="103" t="s">
        <v>235</v>
      </c>
      <c r="D101" s="104">
        <v>35.804225199999998</v>
      </c>
    </row>
    <row r="102" spans="1:4">
      <c r="A102" s="101" t="s">
        <v>348</v>
      </c>
      <c r="B102" s="102" t="s">
        <v>238</v>
      </c>
      <c r="C102" s="103" t="s">
        <v>235</v>
      </c>
      <c r="D102" s="104">
        <v>4.2700000000000004E-3</v>
      </c>
    </row>
    <row r="103" spans="1:4" ht="26.4">
      <c r="A103" s="101" t="s">
        <v>345</v>
      </c>
      <c r="B103" s="102" t="s">
        <v>236</v>
      </c>
      <c r="C103" s="103" t="s">
        <v>235</v>
      </c>
      <c r="D103" s="104">
        <v>7.6831999999999998E-2</v>
      </c>
    </row>
    <row r="104" spans="1:4">
      <c r="A104" s="101" t="s">
        <v>342</v>
      </c>
      <c r="B104" s="102" t="s">
        <v>233</v>
      </c>
      <c r="C104" s="103" t="s">
        <v>214</v>
      </c>
      <c r="D104" s="104">
        <v>3.0271400000000002</v>
      </c>
    </row>
    <row r="105" spans="1:4">
      <c r="A105" s="101" t="s">
        <v>339</v>
      </c>
      <c r="B105" s="102" t="s">
        <v>231</v>
      </c>
      <c r="C105" s="103" t="s">
        <v>230</v>
      </c>
      <c r="D105" s="104">
        <v>2.8039999999999998</v>
      </c>
    </row>
    <row r="106" spans="1:4" ht="79.2">
      <c r="A106" s="101" t="s">
        <v>335</v>
      </c>
      <c r="B106" s="102" t="s">
        <v>228</v>
      </c>
      <c r="C106" s="103" t="s">
        <v>209</v>
      </c>
      <c r="D106" s="104">
        <v>7.7999999999999996E-3</v>
      </c>
    </row>
    <row r="107" spans="1:4">
      <c r="A107" s="101" t="s">
        <v>332</v>
      </c>
      <c r="B107" s="102" t="s">
        <v>226</v>
      </c>
      <c r="C107" s="103" t="s">
        <v>225</v>
      </c>
      <c r="D107" s="104">
        <v>0.36</v>
      </c>
    </row>
    <row r="108" spans="1:4" ht="26.4">
      <c r="A108" s="101" t="s">
        <v>329</v>
      </c>
      <c r="B108" s="102" t="s">
        <v>223</v>
      </c>
      <c r="C108" s="103" t="s">
        <v>214</v>
      </c>
      <c r="D108" s="104">
        <v>2</v>
      </c>
    </row>
    <row r="109" spans="1:4">
      <c r="A109" s="101" t="s">
        <v>326</v>
      </c>
      <c r="B109" s="102" t="s">
        <v>222</v>
      </c>
      <c r="C109" s="103" t="s">
        <v>214</v>
      </c>
      <c r="D109" s="104">
        <v>30</v>
      </c>
    </row>
    <row r="110" spans="1:4">
      <c r="A110" s="101" t="s">
        <v>323</v>
      </c>
      <c r="B110" s="102" t="s">
        <v>820</v>
      </c>
      <c r="C110" s="103" t="s">
        <v>214</v>
      </c>
      <c r="D110" s="104">
        <v>82</v>
      </c>
    </row>
    <row r="111" spans="1:4">
      <c r="A111" s="34"/>
      <c r="B111" s="32" t="s">
        <v>819</v>
      </c>
      <c r="C111" s="32" t="s">
        <v>816</v>
      </c>
      <c r="D111" s="33"/>
    </row>
    <row r="112" spans="1:4">
      <c r="A112" s="146"/>
      <c r="B112" s="147"/>
      <c r="C112" s="147"/>
      <c r="D112" s="147"/>
    </row>
    <row r="113" spans="1:4" ht="15.6">
      <c r="A113" s="144" t="s">
        <v>818</v>
      </c>
      <c r="B113" s="145"/>
      <c r="C113" s="145"/>
      <c r="D113" s="145"/>
    </row>
    <row r="114" spans="1:4">
      <c r="A114" s="101" t="s">
        <v>30</v>
      </c>
      <c r="B114" s="102" t="s">
        <v>219</v>
      </c>
      <c r="C114" s="103" t="s">
        <v>214</v>
      </c>
      <c r="D114" s="104">
        <v>2</v>
      </c>
    </row>
    <row r="115" spans="1:4">
      <c r="A115" s="101" t="s">
        <v>29</v>
      </c>
      <c r="B115" s="102" t="s">
        <v>217</v>
      </c>
      <c r="C115" s="103" t="s">
        <v>214</v>
      </c>
      <c r="D115" s="104">
        <v>82</v>
      </c>
    </row>
    <row r="116" spans="1:4">
      <c r="A116" s="101" t="s">
        <v>28</v>
      </c>
      <c r="B116" s="102" t="s">
        <v>215</v>
      </c>
      <c r="C116" s="103" t="s">
        <v>214</v>
      </c>
      <c r="D116" s="104">
        <v>29</v>
      </c>
    </row>
    <row r="117" spans="1:4">
      <c r="A117" s="34"/>
      <c r="B117" s="32" t="s">
        <v>817</v>
      </c>
      <c r="C117" s="32" t="s">
        <v>816</v>
      </c>
      <c r="D117" s="33"/>
    </row>
    <row r="118" spans="1:4">
      <c r="A118" s="146"/>
      <c r="B118" s="147"/>
      <c r="C118" s="147"/>
      <c r="D118" s="147"/>
    </row>
    <row r="119" spans="1:4" ht="15.6">
      <c r="A119" s="152" t="s">
        <v>837</v>
      </c>
      <c r="B119" s="153"/>
      <c r="C119" s="153"/>
      <c r="D119" s="153"/>
    </row>
    <row r="120" spans="1:4" ht="26.4">
      <c r="A120" s="38" t="s">
        <v>30</v>
      </c>
      <c r="B120" s="37" t="s">
        <v>210</v>
      </c>
      <c r="C120" s="36" t="s">
        <v>209</v>
      </c>
      <c r="D120" s="107">
        <v>8.5400000000000004E-2</v>
      </c>
    </row>
    <row r="121" spans="1:4" ht="26.4">
      <c r="A121" s="38" t="s">
        <v>29</v>
      </c>
      <c r="B121" s="37" t="s">
        <v>841</v>
      </c>
      <c r="C121" s="36" t="s">
        <v>212</v>
      </c>
      <c r="D121" s="35">
        <v>578</v>
      </c>
    </row>
    <row r="122" spans="1:4" ht="26.4">
      <c r="A122" s="34"/>
      <c r="B122" s="32" t="s">
        <v>838</v>
      </c>
      <c r="C122" s="32"/>
      <c r="D122" s="33"/>
    </row>
    <row r="123" spans="1:4">
      <c r="A123" s="108"/>
      <c r="B123" s="108"/>
      <c r="C123" s="108"/>
      <c r="D123" s="108"/>
    </row>
    <row r="124" spans="1:4">
      <c r="A124" s="108"/>
      <c r="B124" s="108"/>
      <c r="C124" s="108"/>
      <c r="D124" s="108"/>
    </row>
    <row r="125" spans="1:4">
      <c r="A125" s="31"/>
      <c r="B125" s="31" t="s">
        <v>839</v>
      </c>
      <c r="C125" s="31"/>
      <c r="D125" s="109"/>
    </row>
    <row r="126" spans="1:4">
      <c r="A126" s="31"/>
      <c r="B126" s="31" t="s">
        <v>840</v>
      </c>
      <c r="C126" s="31"/>
      <c r="D126" s="110">
        <v>0.03</v>
      </c>
    </row>
  </sheetData>
  <mergeCells count="18">
    <mergeCell ref="A2:D2"/>
    <mergeCell ref="A4:D4"/>
    <mergeCell ref="A119:D119"/>
    <mergeCell ref="A19:D19"/>
    <mergeCell ref="A61:D61"/>
    <mergeCell ref="A62:D62"/>
    <mergeCell ref="A112:D112"/>
    <mergeCell ref="A113:D113"/>
    <mergeCell ref="A118:D118"/>
    <mergeCell ref="A12:D12"/>
    <mergeCell ref="A13:D13"/>
    <mergeCell ref="A14:D14"/>
    <mergeCell ref="A18:D18"/>
    <mergeCell ref="A6:D6"/>
    <mergeCell ref="A8:A10"/>
    <mergeCell ref="B8:B10"/>
    <mergeCell ref="C8:C10"/>
    <mergeCell ref="D8:D10"/>
  </mergeCells>
  <pageMargins left="0.78740157480314965" right="0.19685039370078741" top="0.4" bottom="0.47" header="0.21" footer="0.24"/>
  <pageSetup paperSize="9" scale="89" fitToHeight="1000" orientation="portrait" r:id="rId1"/>
  <headerFooter>
    <oddHeader>&amp;Л&amp;"Times New Roman,обычный"ПРОГРАММНЫЙ КОМПЛЕКС АВС4-UZ (5.1)&amp;Ц&amp;"Times New Roman,обычный"&amp;9&amp;С&amp;П&amp;"Times New Roman,обычный"&amp;9Э200000130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H31"/>
  <sheetViews>
    <sheetView topLeftCell="A4" zoomScale="120" zoomScaleNormal="120" workbookViewId="0">
      <selection activeCell="I24" sqref="I24"/>
    </sheetView>
  </sheetViews>
  <sheetFormatPr defaultColWidth="9.109375" defaultRowHeight="13.2"/>
  <cols>
    <col min="1" max="1" width="3.33203125" style="1" customWidth="1"/>
    <col min="2" max="2" width="2.6640625" style="1" hidden="1" customWidth="1"/>
    <col min="3" max="3" width="67.109375" style="1" customWidth="1"/>
    <col min="4" max="4" width="17.6640625" style="11" customWidth="1"/>
    <col min="5" max="5" width="10" style="1" customWidth="1"/>
    <col min="6" max="6" width="2.44140625" style="1" hidden="1" customWidth="1"/>
    <col min="7" max="7" width="9.6640625" style="1" customWidth="1"/>
    <col min="8" max="8" width="23.6640625" style="1" customWidth="1"/>
    <col min="9" max="16384" width="9.109375" style="1"/>
  </cols>
  <sheetData>
    <row r="2" spans="3:8" ht="45" customHeight="1">
      <c r="C2" s="155"/>
      <c r="D2" s="155"/>
      <c r="E2" s="155"/>
      <c r="F2" s="155"/>
      <c r="G2" s="2"/>
    </row>
    <row r="3" spans="3:8" ht="21.75" customHeight="1">
      <c r="C3" s="156"/>
      <c r="D3" s="156"/>
      <c r="E3" s="156"/>
      <c r="F3" s="156"/>
      <c r="G3" s="2"/>
    </row>
    <row r="4" spans="3:8" ht="36.75" customHeight="1">
      <c r="C4" s="157"/>
      <c r="D4" s="157"/>
      <c r="E4" s="157"/>
      <c r="F4" s="157"/>
      <c r="G4" s="2"/>
    </row>
    <row r="5" spans="3:8" ht="14.25" customHeight="1">
      <c r="C5" s="158" t="s">
        <v>2</v>
      </c>
      <c r="D5" s="158"/>
      <c r="E5" s="158"/>
      <c r="F5" s="158"/>
      <c r="G5" s="3"/>
    </row>
    <row r="7" spans="3:8">
      <c r="C7" s="4" t="s">
        <v>4</v>
      </c>
      <c r="D7" s="12">
        <f>РЕСУРС!D17</f>
        <v>3798.3714212300001</v>
      </c>
      <c r="E7" s="5" t="s">
        <v>19</v>
      </c>
    </row>
    <row r="8" spans="3:8" ht="39.6">
      <c r="C8" s="6" t="s">
        <v>21</v>
      </c>
      <c r="D8" s="111">
        <v>4264.4344250000004</v>
      </c>
      <c r="E8" s="7" t="s">
        <v>20</v>
      </c>
      <c r="G8" s="1" t="s">
        <v>2</v>
      </c>
    </row>
    <row r="9" spans="3:8" ht="27" customHeight="1">
      <c r="C9" s="6" t="s">
        <v>5</v>
      </c>
      <c r="D9" s="12">
        <v>167.5</v>
      </c>
      <c r="E9" s="7" t="s">
        <v>9</v>
      </c>
    </row>
    <row r="10" spans="3:8">
      <c r="C10" s="4" t="s">
        <v>6</v>
      </c>
      <c r="D10" s="12">
        <v>1.1200000000000001</v>
      </c>
      <c r="E10" s="5" t="s">
        <v>15</v>
      </c>
    </row>
    <row r="11" spans="3:8">
      <c r="C11" s="4" t="s">
        <v>7</v>
      </c>
      <c r="D11" s="12" t="e">
        <f>РЕСУРС!#REF!/1000</f>
        <v>#REF!</v>
      </c>
      <c r="E11" s="5" t="s">
        <v>11</v>
      </c>
    </row>
    <row r="12" spans="3:8" ht="13.5" customHeight="1">
      <c r="C12" s="4" t="s">
        <v>12</v>
      </c>
      <c r="D12" s="12" t="e">
        <f>РЕСУРС!#REF!/1000</f>
        <v>#REF!</v>
      </c>
      <c r="E12" s="5" t="s">
        <v>11</v>
      </c>
      <c r="H12" s="112" t="e">
        <f>РЕСУРС!#REF!*0.001*3%</f>
        <v>#REF!</v>
      </c>
    </row>
    <row r="13" spans="3:8">
      <c r="C13" s="4" t="s">
        <v>14</v>
      </c>
      <c r="D13" s="12" t="e">
        <f>РЕСУРС!#REF!/1000</f>
        <v>#REF!</v>
      </c>
      <c r="E13" s="5" t="s">
        <v>11</v>
      </c>
    </row>
    <row r="14" spans="3:8">
      <c r="C14" s="4" t="s">
        <v>36</v>
      </c>
      <c r="D14" s="12"/>
      <c r="E14" s="5" t="s">
        <v>11</v>
      </c>
    </row>
    <row r="15" spans="3:8" ht="17.25" customHeight="1">
      <c r="C15" s="4" t="s">
        <v>1</v>
      </c>
      <c r="D15" s="12">
        <v>0</v>
      </c>
      <c r="E15" s="5" t="s">
        <v>11</v>
      </c>
    </row>
    <row r="16" spans="3:8" ht="12.75" customHeight="1">
      <c r="C16" s="4" t="s">
        <v>3</v>
      </c>
      <c r="D16" s="12"/>
      <c r="E16" s="5" t="s">
        <v>11</v>
      </c>
    </row>
    <row r="17" spans="3:6">
      <c r="C17" s="4" t="s">
        <v>35</v>
      </c>
      <c r="D17" s="14">
        <v>3</v>
      </c>
      <c r="E17" s="5" t="s">
        <v>10</v>
      </c>
    </row>
    <row r="18" spans="3:6">
      <c r="C18" s="4" t="s">
        <v>37</v>
      </c>
      <c r="D18" s="12">
        <v>0</v>
      </c>
      <c r="E18" s="5" t="s">
        <v>10</v>
      </c>
    </row>
    <row r="19" spans="3:6">
      <c r="C19" s="4" t="s">
        <v>38</v>
      </c>
      <c r="D19" s="12">
        <f>1.5</f>
        <v>1.5</v>
      </c>
      <c r="E19" s="5" t="s">
        <v>10</v>
      </c>
    </row>
    <row r="20" spans="3:6">
      <c r="C20" s="4" t="s">
        <v>16</v>
      </c>
      <c r="D20" s="12"/>
      <c r="E20" s="5"/>
    </row>
    <row r="21" spans="3:6">
      <c r="C21" s="4" t="s">
        <v>17</v>
      </c>
      <c r="D21" s="12">
        <v>0</v>
      </c>
      <c r="E21" s="5" t="s">
        <v>10</v>
      </c>
    </row>
    <row r="22" spans="3:6">
      <c r="C22" s="4" t="s">
        <v>18</v>
      </c>
      <c r="D22" s="12">
        <v>0</v>
      </c>
      <c r="E22" s="5" t="s">
        <v>10</v>
      </c>
    </row>
    <row r="23" spans="3:6" ht="32.25" customHeight="1">
      <c r="C23" s="9" t="s">
        <v>34</v>
      </c>
      <c r="D23" s="12">
        <v>0</v>
      </c>
      <c r="E23" s="5" t="s">
        <v>10</v>
      </c>
    </row>
    <row r="24" spans="3:6">
      <c r="C24" s="4" t="s">
        <v>33</v>
      </c>
      <c r="D24" s="12"/>
      <c r="E24" s="5" t="s">
        <v>11</v>
      </c>
    </row>
    <row r="25" spans="3:6" ht="16.5" customHeight="1">
      <c r="C25" s="4" t="s">
        <v>39</v>
      </c>
      <c r="D25" s="12">
        <v>3.2</v>
      </c>
      <c r="E25" s="5" t="s">
        <v>10</v>
      </c>
    </row>
    <row r="26" spans="3:6">
      <c r="C26" s="4" t="s">
        <v>22</v>
      </c>
      <c r="D26" s="13">
        <v>0</v>
      </c>
      <c r="E26" s="5" t="s">
        <v>11</v>
      </c>
    </row>
    <row r="27" spans="3:6">
      <c r="C27" s="4" t="s">
        <v>13</v>
      </c>
      <c r="D27" s="12">
        <v>0</v>
      </c>
      <c r="E27" s="5" t="s">
        <v>10</v>
      </c>
      <c r="F27" s="8"/>
    </row>
    <row r="28" spans="3:6">
      <c r="C28" s="4" t="s">
        <v>8</v>
      </c>
      <c r="D28" s="12">
        <v>17.27</v>
      </c>
      <c r="E28" s="5" t="s">
        <v>10</v>
      </c>
      <c r="F28" s="8"/>
    </row>
    <row r="29" spans="3:6">
      <c r="C29" s="4" t="s">
        <v>31</v>
      </c>
      <c r="D29" s="12"/>
      <c r="E29" s="5" t="s">
        <v>11</v>
      </c>
      <c r="F29" s="8"/>
    </row>
    <row r="30" spans="3:6">
      <c r="C30" s="4" t="s">
        <v>32</v>
      </c>
      <c r="D30" s="10"/>
      <c r="E30" s="5" t="s">
        <v>10</v>
      </c>
      <c r="F30" s="8"/>
    </row>
    <row r="31" spans="3:6">
      <c r="C31" s="4" t="s">
        <v>0</v>
      </c>
      <c r="D31" s="10"/>
      <c r="E31" s="5" t="s">
        <v>10</v>
      </c>
      <c r="F31" s="8"/>
    </row>
  </sheetData>
  <mergeCells count="4">
    <mergeCell ref="C2:F2"/>
    <mergeCell ref="C3:F3"/>
    <mergeCell ref="C4:F4"/>
    <mergeCell ref="C5:F5"/>
  </mergeCells>
  <pageMargins left="0.78740157480314965" right="0.19685039370078741" top="0.78740157480314965" bottom="0.78740157480314965" header="0.31496062992125984" footer="0.31496062992125984"/>
  <pageSetup paperSize="9" scale="96" orientation="portrait" horizontalDpi="300" verticalDpi="300" r:id="rId1"/>
  <headerFooter alignWithMargins="0"/>
  <colBreaks count="1" manualBreakCount="1">
    <brk id="5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D91"/>
  <sheetViews>
    <sheetView zoomScale="130" zoomScaleNormal="130" workbookViewId="0">
      <selection activeCell="C18" sqref="C18"/>
    </sheetView>
  </sheetViews>
  <sheetFormatPr defaultColWidth="9.109375" defaultRowHeight="13.8"/>
  <cols>
    <col min="1" max="1" width="35.33203125" style="18" customWidth="1"/>
    <col min="2" max="2" width="6.109375" style="17" customWidth="1"/>
    <col min="3" max="3" width="10.33203125" style="16" customWidth="1"/>
    <col min="4" max="4" width="36" style="16" customWidth="1"/>
    <col min="5" max="16384" width="9.109375" style="15"/>
  </cols>
  <sheetData>
    <row r="1" spans="1:4">
      <c r="D1" s="30" t="s">
        <v>208</v>
      </c>
    </row>
    <row r="2" spans="1:4" ht="27.6">
      <c r="D2" s="18" t="s">
        <v>207</v>
      </c>
    </row>
    <row r="3" spans="1:4">
      <c r="D3" s="29" t="s">
        <v>206</v>
      </c>
    </row>
    <row r="4" spans="1:4">
      <c r="D4" s="29"/>
    </row>
    <row r="5" spans="1:4" ht="16.5" customHeight="1">
      <c r="A5" s="159" t="s">
        <v>205</v>
      </c>
      <c r="B5" s="159"/>
      <c r="C5" s="159"/>
      <c r="D5" s="159"/>
    </row>
    <row r="6" spans="1:4">
      <c r="A6" s="16"/>
    </row>
    <row r="7" spans="1:4" ht="12.75" customHeight="1">
      <c r="A7" s="160" t="s">
        <v>834</v>
      </c>
      <c r="B7" s="160"/>
      <c r="C7" s="160"/>
      <c r="D7" s="160"/>
    </row>
    <row r="9" spans="1:4" s="27" customFormat="1" ht="10.199999999999999">
      <c r="A9" s="28" t="s">
        <v>204</v>
      </c>
      <c r="B9" s="28" t="s">
        <v>203</v>
      </c>
      <c r="C9" s="28" t="s">
        <v>202</v>
      </c>
      <c r="D9" s="28" t="s">
        <v>201</v>
      </c>
    </row>
    <row r="10" spans="1:4">
      <c r="A10" s="22" t="s">
        <v>200</v>
      </c>
      <c r="B10" s="21" t="s">
        <v>50</v>
      </c>
      <c r="C10" s="21" t="s">
        <v>50</v>
      </c>
      <c r="D10" s="21" t="s">
        <v>50</v>
      </c>
    </row>
    <row r="11" spans="1:4">
      <c r="A11" s="19" t="s">
        <v>199</v>
      </c>
      <c r="B11" s="20" t="s">
        <v>48</v>
      </c>
      <c r="C11" s="20" t="s">
        <v>198</v>
      </c>
      <c r="D11" s="19" t="s">
        <v>197</v>
      </c>
    </row>
    <row r="12" spans="1:4">
      <c r="A12" s="19" t="s">
        <v>196</v>
      </c>
      <c r="B12" s="20" t="s">
        <v>48</v>
      </c>
      <c r="C12" s="20" t="s">
        <v>195</v>
      </c>
      <c r="D12" s="19" t="s">
        <v>194</v>
      </c>
    </row>
    <row r="13" spans="1:4">
      <c r="A13" s="19" t="s">
        <v>193</v>
      </c>
      <c r="B13" s="20" t="s">
        <v>61</v>
      </c>
      <c r="C13" s="20" t="s">
        <v>130</v>
      </c>
      <c r="D13" s="19" t="s">
        <v>192</v>
      </c>
    </row>
    <row r="14" spans="1:4" ht="20.399999999999999">
      <c r="A14" s="19" t="s">
        <v>191</v>
      </c>
      <c r="B14" s="20" t="s">
        <v>111</v>
      </c>
      <c r="C14" s="20" t="s">
        <v>190</v>
      </c>
      <c r="D14" s="19" t="s">
        <v>189</v>
      </c>
    </row>
    <row r="15" spans="1:4" ht="20.399999999999999">
      <c r="A15" s="19" t="s">
        <v>188</v>
      </c>
      <c r="B15" s="20" t="s">
        <v>111</v>
      </c>
      <c r="C15" s="20" t="s">
        <v>152</v>
      </c>
      <c r="D15" s="19" t="s">
        <v>187</v>
      </c>
    </row>
    <row r="16" spans="1:4" ht="20.399999999999999">
      <c r="A16" s="19" t="s">
        <v>186</v>
      </c>
      <c r="B16" s="20" t="s">
        <v>111</v>
      </c>
      <c r="C16" s="20" t="s">
        <v>148</v>
      </c>
      <c r="D16" s="19" t="s">
        <v>185</v>
      </c>
    </row>
    <row r="17" spans="1:4">
      <c r="A17" s="19" t="s">
        <v>184</v>
      </c>
      <c r="B17" s="20" t="s">
        <v>111</v>
      </c>
      <c r="C17" s="20" t="s">
        <v>150</v>
      </c>
      <c r="D17" s="19" t="s">
        <v>183</v>
      </c>
    </row>
    <row r="18" spans="1:4" ht="20.399999999999999">
      <c r="A18" s="19" t="s">
        <v>182</v>
      </c>
      <c r="B18" s="20" t="s">
        <v>111</v>
      </c>
      <c r="C18" s="20" t="str">
        <f>C14</f>
        <v>2035,613</v>
      </c>
      <c r="D18" s="19"/>
    </row>
    <row r="19" spans="1:4">
      <c r="A19" s="22" t="s">
        <v>181</v>
      </c>
      <c r="B19" s="21" t="s">
        <v>50</v>
      </c>
      <c r="C19" s="21" t="s">
        <v>50</v>
      </c>
      <c r="D19" s="21" t="s">
        <v>50</v>
      </c>
    </row>
    <row r="20" spans="1:4">
      <c r="A20" s="19" t="s">
        <v>180</v>
      </c>
      <c r="B20" s="20" t="s">
        <v>48</v>
      </c>
      <c r="C20" s="20" t="s">
        <v>179</v>
      </c>
      <c r="D20" s="19" t="s">
        <v>50</v>
      </c>
    </row>
    <row r="21" spans="1:4">
      <c r="A21" s="19" t="s">
        <v>178</v>
      </c>
      <c r="B21" s="20" t="s">
        <v>111</v>
      </c>
      <c r="C21" s="20" t="s">
        <v>177</v>
      </c>
      <c r="D21" s="19" t="s">
        <v>176</v>
      </c>
    </row>
    <row r="22" spans="1:4" ht="20.399999999999999">
      <c r="A22" s="19" t="s">
        <v>175</v>
      </c>
      <c r="B22" s="20" t="s">
        <v>111</v>
      </c>
      <c r="C22" s="20" t="s">
        <v>174</v>
      </c>
      <c r="D22" s="19" t="s">
        <v>173</v>
      </c>
    </row>
    <row r="23" spans="1:4" ht="20.399999999999999">
      <c r="A23" s="19" t="s">
        <v>172</v>
      </c>
      <c r="B23" s="20" t="s">
        <v>44</v>
      </c>
      <c r="C23" s="20" t="s">
        <v>169</v>
      </c>
      <c r="D23" s="19" t="s">
        <v>171</v>
      </c>
    </row>
    <row r="24" spans="1:4">
      <c r="A24" s="19" t="s">
        <v>170</v>
      </c>
      <c r="B24" s="20" t="s">
        <v>44</v>
      </c>
      <c r="C24" s="20" t="s">
        <v>169</v>
      </c>
      <c r="D24" s="19"/>
    </row>
    <row r="25" spans="1:4">
      <c r="A25" s="26" t="s">
        <v>168</v>
      </c>
      <c r="B25" s="25" t="s">
        <v>50</v>
      </c>
      <c r="C25" s="25" t="s">
        <v>50</v>
      </c>
      <c r="D25" s="25" t="s">
        <v>50</v>
      </c>
    </row>
    <row r="26" spans="1:4">
      <c r="A26" s="19" t="s">
        <v>167</v>
      </c>
      <c r="B26" s="20" t="s">
        <v>61</v>
      </c>
      <c r="C26" s="20" t="s">
        <v>164</v>
      </c>
      <c r="D26" s="19" t="s">
        <v>163</v>
      </c>
    </row>
    <row r="27" spans="1:4" ht="30.6">
      <c r="A27" s="19" t="s">
        <v>166</v>
      </c>
      <c r="B27" s="20" t="s">
        <v>61</v>
      </c>
      <c r="C27" s="20" t="s">
        <v>164</v>
      </c>
      <c r="D27" s="19" t="s">
        <v>163</v>
      </c>
    </row>
    <row r="28" spans="1:4" ht="30.6">
      <c r="A28" s="19" t="s">
        <v>165</v>
      </c>
      <c r="B28" s="20" t="s">
        <v>61</v>
      </c>
      <c r="C28" s="20" t="s">
        <v>164</v>
      </c>
      <c r="D28" s="19" t="s">
        <v>163</v>
      </c>
    </row>
    <row r="29" spans="1:4">
      <c r="A29" s="22" t="s">
        <v>162</v>
      </c>
      <c r="B29" s="21" t="s">
        <v>50</v>
      </c>
      <c r="C29" s="21" t="s">
        <v>50</v>
      </c>
      <c r="D29" s="21" t="s">
        <v>50</v>
      </c>
    </row>
    <row r="30" spans="1:4">
      <c r="A30" s="19" t="s">
        <v>161</v>
      </c>
      <c r="B30" s="20" t="s">
        <v>48</v>
      </c>
      <c r="C30" s="20" t="s">
        <v>160</v>
      </c>
      <c r="D30" s="19" t="s">
        <v>159</v>
      </c>
    </row>
    <row r="31" spans="1:4">
      <c r="A31" s="19" t="s">
        <v>158</v>
      </c>
      <c r="B31" s="20" t="s">
        <v>157</v>
      </c>
      <c r="C31" s="20" t="s">
        <v>156</v>
      </c>
      <c r="D31" s="19" t="s">
        <v>155</v>
      </c>
    </row>
    <row r="32" spans="1:4">
      <c r="A32" s="22" t="s">
        <v>154</v>
      </c>
      <c r="B32" s="21" t="s">
        <v>50</v>
      </c>
      <c r="C32" s="21" t="s">
        <v>50</v>
      </c>
      <c r="D32" s="21" t="s">
        <v>50</v>
      </c>
    </row>
    <row r="33" spans="1:4" ht="20.399999999999999">
      <c r="A33" s="19" t="s">
        <v>153</v>
      </c>
      <c r="B33" s="20" t="s">
        <v>111</v>
      </c>
      <c r="C33" s="20" t="s">
        <v>152</v>
      </c>
      <c r="D33" s="19" t="s">
        <v>50</v>
      </c>
    </row>
    <row r="34" spans="1:4" ht="30.6">
      <c r="A34" s="19" t="s">
        <v>151</v>
      </c>
      <c r="B34" s="20" t="s">
        <v>111</v>
      </c>
      <c r="C34" s="20" t="s">
        <v>150</v>
      </c>
      <c r="D34" s="19"/>
    </row>
    <row r="35" spans="1:4">
      <c r="A35" s="19" t="s">
        <v>149</v>
      </c>
      <c r="B35" s="20" t="s">
        <v>111</v>
      </c>
      <c r="C35" s="20" t="s">
        <v>148</v>
      </c>
      <c r="D35" s="19" t="s">
        <v>50</v>
      </c>
    </row>
    <row r="36" spans="1:4" ht="20.399999999999999">
      <c r="A36" s="19" t="s">
        <v>147</v>
      </c>
      <c r="B36" s="20" t="s">
        <v>44</v>
      </c>
      <c r="C36" s="20" t="s">
        <v>146</v>
      </c>
      <c r="D36" s="19" t="s">
        <v>145</v>
      </c>
    </row>
    <row r="37" spans="1:4">
      <c r="A37" s="19" t="s">
        <v>144</v>
      </c>
      <c r="B37" s="20" t="s">
        <v>44</v>
      </c>
      <c r="C37" s="20" t="s">
        <v>143</v>
      </c>
      <c r="D37" s="19" t="s">
        <v>142</v>
      </c>
    </row>
    <row r="38" spans="1:4">
      <c r="A38" s="19" t="s">
        <v>141</v>
      </c>
      <c r="B38" s="20" t="s">
        <v>111</v>
      </c>
      <c r="C38" s="20">
        <f>C18*1.1</f>
        <v>2239.1743000000001</v>
      </c>
      <c r="D38" s="19" t="s">
        <v>140</v>
      </c>
    </row>
    <row r="39" spans="1:4">
      <c r="A39" s="19" t="s">
        <v>139</v>
      </c>
      <c r="B39" s="20" t="s">
        <v>44</v>
      </c>
      <c r="C39" s="23">
        <f>C38*1.6</f>
        <v>3582.6788800000004</v>
      </c>
      <c r="D39" s="19" t="s">
        <v>138</v>
      </c>
    </row>
    <row r="40" spans="1:4" ht="20.399999999999999">
      <c r="A40" s="19" t="s">
        <v>137</v>
      </c>
      <c r="B40" s="20" t="s">
        <v>111</v>
      </c>
      <c r="C40" s="24">
        <f>C38*0.9</f>
        <v>2015.2568700000002</v>
      </c>
      <c r="D40" s="19" t="s">
        <v>136</v>
      </c>
    </row>
    <row r="41" spans="1:4" ht="20.399999999999999">
      <c r="A41" s="19" t="s">
        <v>135</v>
      </c>
      <c r="B41" s="20" t="s">
        <v>111</v>
      </c>
      <c r="C41" s="20">
        <f>C38*0.1</f>
        <v>223.91743000000002</v>
      </c>
      <c r="D41" s="19" t="s">
        <v>134</v>
      </c>
    </row>
    <row r="42" spans="1:4" ht="20.399999999999999">
      <c r="A42" s="19" t="s">
        <v>133</v>
      </c>
      <c r="B42" s="20" t="s">
        <v>111</v>
      </c>
      <c r="C42" s="23">
        <f>C40</f>
        <v>2015.2568700000002</v>
      </c>
      <c r="D42" s="19"/>
    </row>
    <row r="43" spans="1:4">
      <c r="A43" s="19" t="s">
        <v>132</v>
      </c>
      <c r="B43" s="20" t="s">
        <v>111</v>
      </c>
      <c r="C43" s="23">
        <f>C38</f>
        <v>2239.1743000000001</v>
      </c>
      <c r="D43" s="19"/>
    </row>
    <row r="44" spans="1:4">
      <c r="A44" s="19" t="s">
        <v>131</v>
      </c>
      <c r="B44" s="20" t="s">
        <v>61</v>
      </c>
      <c r="C44" s="20" t="s">
        <v>130</v>
      </c>
      <c r="D44" s="19" t="s">
        <v>50</v>
      </c>
    </row>
    <row r="45" spans="1:4">
      <c r="A45" s="19" t="s">
        <v>129</v>
      </c>
      <c r="B45" s="20" t="s">
        <v>61</v>
      </c>
      <c r="C45" s="20" t="s">
        <v>128</v>
      </c>
      <c r="D45" s="19" t="s">
        <v>127</v>
      </c>
    </row>
    <row r="46" spans="1:4">
      <c r="A46" s="22" t="s">
        <v>126</v>
      </c>
      <c r="B46" s="21" t="s">
        <v>50</v>
      </c>
      <c r="C46" s="21" t="s">
        <v>50</v>
      </c>
      <c r="D46" s="21" t="s">
        <v>50</v>
      </c>
    </row>
    <row r="47" spans="1:4" ht="20.399999999999999">
      <c r="A47" s="19" t="s">
        <v>125</v>
      </c>
      <c r="B47" s="20" t="s">
        <v>111</v>
      </c>
      <c r="C47" s="20" t="s">
        <v>119</v>
      </c>
      <c r="D47" s="19" t="s">
        <v>118</v>
      </c>
    </row>
    <row r="48" spans="1:4">
      <c r="A48" s="19" t="s">
        <v>124</v>
      </c>
      <c r="B48" s="20" t="s">
        <v>111</v>
      </c>
      <c r="C48" s="20">
        <f>570/2*1.28*0.1</f>
        <v>36.480000000000004</v>
      </c>
      <c r="D48" s="19" t="s">
        <v>123</v>
      </c>
    </row>
    <row r="49" spans="1:4" ht="20.399999999999999">
      <c r="A49" s="19" t="s">
        <v>68</v>
      </c>
      <c r="B49" s="20" t="s">
        <v>44</v>
      </c>
      <c r="C49" s="20">
        <f>36.48*1.65</f>
        <v>60.191999999999993</v>
      </c>
      <c r="D49" s="19" t="s">
        <v>122</v>
      </c>
    </row>
    <row r="50" spans="1:4">
      <c r="A50" s="19" t="s">
        <v>66</v>
      </c>
      <c r="B50" s="20" t="s">
        <v>44</v>
      </c>
      <c r="C50" s="20">
        <f>60.192+29*0.44*2.4+2*0.72*2.4</f>
        <v>94.272000000000006</v>
      </c>
      <c r="D50" s="19" t="s">
        <v>121</v>
      </c>
    </row>
    <row r="51" spans="1:4" ht="20.399999999999999">
      <c r="A51" s="19" t="s">
        <v>120</v>
      </c>
      <c r="B51" s="20" t="s">
        <v>111</v>
      </c>
      <c r="C51" s="20" t="s">
        <v>119</v>
      </c>
      <c r="D51" s="19" t="s">
        <v>118</v>
      </c>
    </row>
    <row r="52" spans="1:4">
      <c r="A52" s="19" t="s">
        <v>117</v>
      </c>
      <c r="B52" s="20" t="s">
        <v>52</v>
      </c>
      <c r="C52" s="20" t="s">
        <v>116</v>
      </c>
      <c r="D52" s="19" t="s">
        <v>115</v>
      </c>
    </row>
    <row r="53" spans="1:4">
      <c r="A53" s="19" t="s">
        <v>114</v>
      </c>
      <c r="B53" s="20" t="s">
        <v>52</v>
      </c>
      <c r="C53" s="20" t="s">
        <v>29</v>
      </c>
      <c r="D53" s="19" t="s">
        <v>113</v>
      </c>
    </row>
    <row r="54" spans="1:4" ht="20.399999999999999">
      <c r="A54" s="19" t="s">
        <v>112</v>
      </c>
      <c r="B54" s="20" t="s">
        <v>111</v>
      </c>
      <c r="C54" s="20" t="s">
        <v>110</v>
      </c>
      <c r="D54" s="19" t="s">
        <v>50</v>
      </c>
    </row>
    <row r="55" spans="1:4">
      <c r="A55" s="22" t="s">
        <v>109</v>
      </c>
      <c r="B55" s="21" t="s">
        <v>50</v>
      </c>
      <c r="C55" s="21" t="s">
        <v>50</v>
      </c>
      <c r="D55" s="21" t="s">
        <v>50</v>
      </c>
    </row>
    <row r="56" spans="1:4">
      <c r="A56" s="19" t="s">
        <v>108</v>
      </c>
      <c r="B56" s="20" t="s">
        <v>44</v>
      </c>
      <c r="C56" s="20" t="s">
        <v>107</v>
      </c>
      <c r="D56" s="19" t="s">
        <v>106</v>
      </c>
    </row>
    <row r="57" spans="1:4">
      <c r="A57" s="19" t="s">
        <v>105</v>
      </c>
      <c r="B57" s="20" t="s">
        <v>52</v>
      </c>
      <c r="C57" s="20" t="s">
        <v>102</v>
      </c>
      <c r="D57" s="19" t="s">
        <v>101</v>
      </c>
    </row>
    <row r="58" spans="1:4">
      <c r="A58" s="19" t="s">
        <v>104</v>
      </c>
      <c r="B58" s="20" t="s">
        <v>52</v>
      </c>
      <c r="C58" s="20" t="s">
        <v>102</v>
      </c>
      <c r="D58" s="19" t="s">
        <v>50</v>
      </c>
    </row>
    <row r="59" spans="1:4">
      <c r="A59" s="19" t="s">
        <v>103</v>
      </c>
      <c r="B59" s="20" t="s">
        <v>52</v>
      </c>
      <c r="C59" s="20" t="s">
        <v>102</v>
      </c>
      <c r="D59" s="19" t="s">
        <v>101</v>
      </c>
    </row>
    <row r="60" spans="1:4">
      <c r="A60" s="19" t="s">
        <v>100</v>
      </c>
      <c r="B60" s="20" t="s">
        <v>99</v>
      </c>
      <c r="C60" s="20" t="s">
        <v>98</v>
      </c>
      <c r="D60" s="19" t="s">
        <v>97</v>
      </c>
    </row>
    <row r="61" spans="1:4">
      <c r="A61" s="19" t="s">
        <v>66</v>
      </c>
      <c r="B61" s="20" t="s">
        <v>44</v>
      </c>
      <c r="C61" s="20" t="s">
        <v>96</v>
      </c>
      <c r="D61" s="19" t="s">
        <v>95</v>
      </c>
    </row>
    <row r="62" spans="1:4">
      <c r="A62" s="22" t="s">
        <v>94</v>
      </c>
      <c r="B62" s="21" t="s">
        <v>50</v>
      </c>
      <c r="C62" s="21" t="s">
        <v>50</v>
      </c>
      <c r="D62" s="21" t="s">
        <v>50</v>
      </c>
    </row>
    <row r="63" spans="1:4" ht="20.399999999999999">
      <c r="A63" s="19" t="s">
        <v>93</v>
      </c>
      <c r="B63" s="20" t="s">
        <v>48</v>
      </c>
      <c r="C63" s="20" t="s">
        <v>88</v>
      </c>
      <c r="D63" s="19" t="s">
        <v>50</v>
      </c>
    </row>
    <row r="64" spans="1:4">
      <c r="A64" s="19" t="s">
        <v>92</v>
      </c>
      <c r="B64" s="20" t="s">
        <v>48</v>
      </c>
      <c r="C64" s="20" t="s">
        <v>23</v>
      </c>
      <c r="D64" s="19" t="s">
        <v>50</v>
      </c>
    </row>
    <row r="65" spans="1:4">
      <c r="A65" s="19" t="s">
        <v>66</v>
      </c>
      <c r="B65" s="20" t="s">
        <v>44</v>
      </c>
      <c r="C65" s="20" t="s">
        <v>91</v>
      </c>
      <c r="D65" s="19" t="s">
        <v>90</v>
      </c>
    </row>
    <row r="66" spans="1:4" ht="20.399999999999999">
      <c r="A66" s="19" t="s">
        <v>89</v>
      </c>
      <c r="B66" s="20" t="s">
        <v>48</v>
      </c>
      <c r="C66" s="20" t="s">
        <v>88</v>
      </c>
      <c r="D66" s="19" t="s">
        <v>50</v>
      </c>
    </row>
    <row r="67" spans="1:4">
      <c r="A67" s="19" t="s">
        <v>87</v>
      </c>
      <c r="B67" s="20" t="s">
        <v>48</v>
      </c>
      <c r="C67" s="20" t="s">
        <v>23</v>
      </c>
      <c r="D67" s="19" t="s">
        <v>50</v>
      </c>
    </row>
    <row r="68" spans="1:4">
      <c r="A68" s="19" t="s">
        <v>86</v>
      </c>
      <c r="B68" s="20" t="s">
        <v>52</v>
      </c>
      <c r="C68" s="20" t="s">
        <v>25</v>
      </c>
      <c r="D68" s="19" t="s">
        <v>50</v>
      </c>
    </row>
    <row r="69" spans="1:4">
      <c r="A69" s="19" t="s">
        <v>85</v>
      </c>
      <c r="B69" s="20" t="s">
        <v>52</v>
      </c>
      <c r="C69" s="20" t="s">
        <v>29</v>
      </c>
      <c r="D69" s="19" t="s">
        <v>50</v>
      </c>
    </row>
    <row r="70" spans="1:4" ht="20.399999999999999">
      <c r="A70" s="19" t="s">
        <v>84</v>
      </c>
      <c r="B70" s="20" t="s">
        <v>52</v>
      </c>
      <c r="C70" s="20" t="s">
        <v>27</v>
      </c>
      <c r="D70" s="19" t="s">
        <v>50</v>
      </c>
    </row>
    <row r="71" spans="1:4" ht="20.399999999999999">
      <c r="A71" s="19" t="s">
        <v>83</v>
      </c>
      <c r="B71" s="20" t="s">
        <v>61</v>
      </c>
      <c r="C71" s="20" t="s">
        <v>82</v>
      </c>
      <c r="D71" s="19" t="s">
        <v>81</v>
      </c>
    </row>
    <row r="72" spans="1:4" ht="20.399999999999999">
      <c r="A72" s="19" t="s">
        <v>80</v>
      </c>
      <c r="B72" s="20" t="s">
        <v>52</v>
      </c>
      <c r="C72" s="20" t="s">
        <v>79</v>
      </c>
      <c r="D72" s="19" t="s">
        <v>78</v>
      </c>
    </row>
    <row r="73" spans="1:4">
      <c r="A73" s="19" t="s">
        <v>77</v>
      </c>
      <c r="B73" s="20" t="s">
        <v>44</v>
      </c>
      <c r="C73" s="20" t="s">
        <v>76</v>
      </c>
      <c r="D73" s="19" t="s">
        <v>75</v>
      </c>
    </row>
    <row r="74" spans="1:4">
      <c r="A74" s="19" t="s">
        <v>74</v>
      </c>
      <c r="B74" s="20" t="s">
        <v>52</v>
      </c>
      <c r="C74" s="20" t="s">
        <v>73</v>
      </c>
      <c r="D74" s="19" t="s">
        <v>50</v>
      </c>
    </row>
    <row r="75" spans="1:4">
      <c r="A75" s="22" t="s">
        <v>72</v>
      </c>
      <c r="B75" s="21" t="s">
        <v>50</v>
      </c>
      <c r="C75" s="21" t="s">
        <v>50</v>
      </c>
      <c r="D75" s="21" t="s">
        <v>50</v>
      </c>
    </row>
    <row r="76" spans="1:4">
      <c r="A76" s="19" t="s">
        <v>71</v>
      </c>
      <c r="B76" s="20" t="s">
        <v>61</v>
      </c>
      <c r="C76" s="20" t="s">
        <v>70</v>
      </c>
      <c r="D76" s="19" t="s">
        <v>69</v>
      </c>
    </row>
    <row r="77" spans="1:4" ht="20.399999999999999">
      <c r="A77" s="19" t="s">
        <v>68</v>
      </c>
      <c r="B77" s="20" t="s">
        <v>44</v>
      </c>
      <c r="C77" s="20" t="s">
        <v>65</v>
      </c>
      <c r="D77" s="19" t="s">
        <v>67</v>
      </c>
    </row>
    <row r="78" spans="1:4">
      <c r="A78" s="19" t="s">
        <v>66</v>
      </c>
      <c r="B78" s="20" t="s">
        <v>44</v>
      </c>
      <c r="C78" s="20" t="s">
        <v>65</v>
      </c>
      <c r="D78" s="19" t="s">
        <v>50</v>
      </c>
    </row>
    <row r="79" spans="1:4">
      <c r="A79" s="19" t="s">
        <v>64</v>
      </c>
      <c r="B79" s="20" t="s">
        <v>48</v>
      </c>
      <c r="C79" s="20">
        <f>570+8+30*0.972</f>
        <v>607.16</v>
      </c>
      <c r="D79" s="19" t="s">
        <v>63</v>
      </c>
    </row>
    <row r="80" spans="1:4" ht="20.399999999999999">
      <c r="A80" s="19" t="s">
        <v>62</v>
      </c>
      <c r="B80" s="20" t="s">
        <v>61</v>
      </c>
      <c r="C80" s="20" t="s">
        <v>60</v>
      </c>
      <c r="D80" s="19" t="s">
        <v>59</v>
      </c>
    </row>
    <row r="81" spans="1:4">
      <c r="A81" s="22" t="s">
        <v>58</v>
      </c>
      <c r="B81" s="21" t="s">
        <v>50</v>
      </c>
      <c r="C81" s="21" t="s">
        <v>50</v>
      </c>
      <c r="D81" s="21" t="s">
        <v>50</v>
      </c>
    </row>
    <row r="82" spans="1:4">
      <c r="A82" s="19" t="s">
        <v>57</v>
      </c>
      <c r="B82" s="20" t="s">
        <v>52</v>
      </c>
      <c r="C82" s="20" t="s">
        <v>25</v>
      </c>
      <c r="D82" s="19" t="s">
        <v>50</v>
      </c>
    </row>
    <row r="83" spans="1:4">
      <c r="A83" s="19" t="s">
        <v>56</v>
      </c>
      <c r="B83" s="20" t="s">
        <v>52</v>
      </c>
      <c r="C83" s="20" t="s">
        <v>25</v>
      </c>
      <c r="D83" s="19" t="s">
        <v>50</v>
      </c>
    </row>
    <row r="84" spans="1:4">
      <c r="A84" s="19" t="s">
        <v>55</v>
      </c>
      <c r="B84" s="20" t="s">
        <v>44</v>
      </c>
      <c r="C84" s="20" t="s">
        <v>54</v>
      </c>
      <c r="D84" s="19" t="s">
        <v>50</v>
      </c>
    </row>
    <row r="85" spans="1:4" ht="20.399999999999999">
      <c r="A85" s="19" t="s">
        <v>53</v>
      </c>
      <c r="B85" s="20" t="s">
        <v>52</v>
      </c>
      <c r="C85" s="20" t="s">
        <v>27</v>
      </c>
      <c r="D85" s="19" t="s">
        <v>50</v>
      </c>
    </row>
    <row r="86" spans="1:4">
      <c r="A86" s="22" t="s">
        <v>51</v>
      </c>
      <c r="B86" s="21" t="s">
        <v>50</v>
      </c>
      <c r="C86" s="21" t="s">
        <v>50</v>
      </c>
      <c r="D86" s="21" t="s">
        <v>50</v>
      </c>
    </row>
    <row r="87" spans="1:4">
      <c r="A87" s="19" t="s">
        <v>49</v>
      </c>
      <c r="B87" s="20" t="s">
        <v>48</v>
      </c>
      <c r="C87" s="20" t="s">
        <v>47</v>
      </c>
      <c r="D87" s="19" t="s">
        <v>46</v>
      </c>
    </row>
    <row r="88" spans="1:4" ht="20.399999999999999">
      <c r="A88" s="19" t="s">
        <v>45</v>
      </c>
      <c r="B88" s="20" t="s">
        <v>44</v>
      </c>
      <c r="C88" s="20" t="s">
        <v>43</v>
      </c>
      <c r="D88" s="19" t="s">
        <v>42</v>
      </c>
    </row>
    <row r="91" spans="1:4">
      <c r="A91" s="16" t="s">
        <v>41</v>
      </c>
      <c r="D91" s="18" t="s">
        <v>40</v>
      </c>
    </row>
  </sheetData>
  <mergeCells count="2">
    <mergeCell ref="A5:D5"/>
    <mergeCell ref="A7:D7"/>
  </mergeCells>
  <pageMargins left="0.78740157480314965" right="0.39370078740157483" top="0.51181102362204722" bottom="0.51181102362204722" header="0.11811023622047245" footer="0.11811023622047245"/>
  <pageSetup paperSize="9" orientation="portrait" r:id="rId1"/>
  <headerFooter alignWithMargins="0">
    <oddFooter>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4"/>
  <sheetViews>
    <sheetView showGridLines="0" workbookViewId="0">
      <selection activeCell="B8" sqref="B8:F8"/>
    </sheetView>
  </sheetViews>
  <sheetFormatPr defaultColWidth="9.109375" defaultRowHeight="13.2" outlineLevelRow="1"/>
  <cols>
    <col min="1" max="1" width="5.44140625" style="52" customWidth="1"/>
    <col min="2" max="2" width="13.5546875" style="52" customWidth="1"/>
    <col min="3" max="3" width="82.88671875" style="52" customWidth="1"/>
    <col min="4" max="6" width="10.109375" style="52" customWidth="1"/>
    <col min="7" max="16384" width="9.109375" style="52"/>
  </cols>
  <sheetData>
    <row r="1" spans="1:6" s="39" customFormat="1">
      <c r="F1" s="40" t="s">
        <v>815</v>
      </c>
    </row>
    <row r="2" spans="1:6" s="39" customFormat="1" ht="81" customHeight="1">
      <c r="B2" s="138" t="s">
        <v>814</v>
      </c>
      <c r="C2" s="138"/>
      <c r="D2" s="138"/>
      <c r="E2" s="138"/>
      <c r="F2" s="138"/>
    </row>
    <row r="3" spans="1:6" s="39" customFormat="1">
      <c r="A3" s="41"/>
      <c r="B3" s="137" t="s">
        <v>813</v>
      </c>
      <c r="C3" s="137"/>
      <c r="D3" s="137"/>
      <c r="E3" s="137"/>
      <c r="F3" s="137"/>
    </row>
    <row r="4" spans="1:6" s="39" customFormat="1">
      <c r="C4" s="42"/>
      <c r="D4" s="42"/>
      <c r="E4" s="42"/>
      <c r="F4" s="42"/>
    </row>
    <row r="5" spans="1:6" s="39" customFormat="1" ht="15.6">
      <c r="A5" s="43"/>
      <c r="B5" s="43"/>
      <c r="C5" s="44" t="s">
        <v>812</v>
      </c>
      <c r="D5" s="139" t="s">
        <v>843</v>
      </c>
      <c r="E5" s="139"/>
      <c r="F5" s="139"/>
    </row>
    <row r="6" spans="1:6" s="39" customFormat="1">
      <c r="A6" s="41"/>
      <c r="B6" s="140" t="s">
        <v>810</v>
      </c>
      <c r="C6" s="140"/>
      <c r="D6" s="140"/>
      <c r="E6" s="140"/>
      <c r="F6" s="140"/>
    </row>
    <row r="7" spans="1:6" s="39" customFormat="1">
      <c r="D7" s="42"/>
      <c r="F7" s="45" t="s">
        <v>809</v>
      </c>
    </row>
    <row r="8" spans="1:6" s="39" customFormat="1">
      <c r="A8" s="45" t="s">
        <v>808</v>
      </c>
      <c r="B8" s="138" t="s">
        <v>844</v>
      </c>
      <c r="C8" s="138"/>
      <c r="D8" s="138"/>
      <c r="E8" s="138"/>
      <c r="F8" s="138"/>
    </row>
    <row r="9" spans="1:6" s="39" customFormat="1">
      <c r="A9" s="41"/>
      <c r="B9" s="137" t="s">
        <v>807</v>
      </c>
      <c r="C9" s="137"/>
      <c r="D9" s="137"/>
      <c r="E9" s="137"/>
      <c r="F9" s="137"/>
    </row>
    <row r="10" spans="1:6" s="39" customFormat="1"/>
    <row r="11" spans="1:6" s="39" customFormat="1">
      <c r="A11" s="46" t="s">
        <v>806</v>
      </c>
      <c r="B11" s="46"/>
      <c r="C11" s="129"/>
      <c r="D11" s="129"/>
      <c r="E11" s="129"/>
      <c r="F11" s="129"/>
    </row>
    <row r="12" spans="1:6" s="47" customFormat="1" ht="12.75" customHeight="1">
      <c r="A12" s="130" t="s">
        <v>805</v>
      </c>
      <c r="B12" s="130" t="s">
        <v>804</v>
      </c>
      <c r="C12" s="130" t="s">
        <v>803</v>
      </c>
      <c r="D12" s="130" t="s">
        <v>802</v>
      </c>
      <c r="E12" s="132" t="s">
        <v>801</v>
      </c>
      <c r="F12" s="133"/>
    </row>
    <row r="13" spans="1:6" s="47" customFormat="1" ht="34.5" customHeight="1">
      <c r="A13" s="131"/>
      <c r="B13" s="131"/>
      <c r="C13" s="131"/>
      <c r="D13" s="131"/>
      <c r="E13" s="48" t="s">
        <v>800</v>
      </c>
      <c r="F13" s="48" t="s">
        <v>799</v>
      </c>
    </row>
    <row r="14" spans="1:6" s="51" customFormat="1">
      <c r="A14" s="49">
        <v>1</v>
      </c>
      <c r="B14" s="50">
        <v>2</v>
      </c>
      <c r="C14" s="50">
        <v>3</v>
      </c>
      <c r="D14" s="50">
        <v>4</v>
      </c>
      <c r="E14" s="50">
        <v>5</v>
      </c>
      <c r="F14" s="50">
        <v>6</v>
      </c>
    </row>
    <row r="15" spans="1:6">
      <c r="A15" s="134"/>
      <c r="B15" s="135"/>
      <c r="C15" s="135"/>
      <c r="D15" s="135"/>
      <c r="E15" s="135"/>
      <c r="F15" s="136"/>
    </row>
    <row r="16" spans="1:6" ht="15.75" customHeight="1">
      <c r="A16" s="126" t="s">
        <v>798</v>
      </c>
      <c r="B16" s="127"/>
      <c r="C16" s="127"/>
      <c r="D16" s="127"/>
      <c r="E16" s="127"/>
      <c r="F16" s="128"/>
    </row>
    <row r="17" spans="1:7" s="39" customFormat="1">
      <c r="A17" s="53" t="s">
        <v>30</v>
      </c>
      <c r="B17" s="54" t="s">
        <v>797</v>
      </c>
      <c r="C17" s="54" t="s">
        <v>796</v>
      </c>
      <c r="D17" s="55" t="s">
        <v>622</v>
      </c>
      <c r="E17" s="124">
        <v>1.72</v>
      </c>
      <c r="F17" s="125"/>
      <c r="G17" s="56"/>
    </row>
    <row r="18" spans="1:7" s="61" customFormat="1" outlineLevel="1">
      <c r="A18" s="57" t="s">
        <v>795</v>
      </c>
      <c r="B18" s="58" t="s">
        <v>30</v>
      </c>
      <c r="C18" s="59" t="s">
        <v>447</v>
      </c>
      <c r="D18" s="58" t="s">
        <v>446</v>
      </c>
      <c r="E18" s="60">
        <v>7.46</v>
      </c>
      <c r="F18" s="60">
        <v>12.831200000000001</v>
      </c>
    </row>
    <row r="19" spans="1:7" s="66" customFormat="1" outlineLevel="1">
      <c r="A19" s="62" t="s">
        <v>794</v>
      </c>
      <c r="B19" s="63" t="s">
        <v>440</v>
      </c>
      <c r="C19" s="64" t="s">
        <v>439</v>
      </c>
      <c r="D19" s="63" t="s">
        <v>336</v>
      </c>
      <c r="E19" s="65">
        <v>0.04</v>
      </c>
      <c r="F19" s="65">
        <v>6.88E-2</v>
      </c>
    </row>
    <row r="20" spans="1:7" s="66" customFormat="1" outlineLevel="1">
      <c r="A20" s="67" t="s">
        <v>793</v>
      </c>
      <c r="B20" s="68" t="s">
        <v>363</v>
      </c>
      <c r="C20" s="69" t="s">
        <v>360</v>
      </c>
      <c r="D20" s="68" t="s">
        <v>336</v>
      </c>
      <c r="E20" s="70">
        <v>0.01</v>
      </c>
      <c r="F20" s="70">
        <v>1.72E-2</v>
      </c>
    </row>
    <row r="21" spans="1:7" s="66" customFormat="1" outlineLevel="1">
      <c r="A21" s="67" t="s">
        <v>792</v>
      </c>
      <c r="B21" s="68" t="s">
        <v>352</v>
      </c>
      <c r="C21" s="69" t="s">
        <v>351</v>
      </c>
      <c r="D21" s="68" t="s">
        <v>336</v>
      </c>
      <c r="E21" s="70">
        <v>15.29</v>
      </c>
      <c r="F21" s="70">
        <v>26.2988</v>
      </c>
    </row>
    <row r="22" spans="1:7" s="39" customFormat="1">
      <c r="A22" s="53" t="s">
        <v>29</v>
      </c>
      <c r="B22" s="54" t="s">
        <v>791</v>
      </c>
      <c r="C22" s="54" t="s">
        <v>790</v>
      </c>
      <c r="D22" s="55" t="s">
        <v>659</v>
      </c>
      <c r="E22" s="124">
        <v>0.29520000000000002</v>
      </c>
      <c r="F22" s="125"/>
      <c r="G22" s="56"/>
    </row>
    <row r="23" spans="1:7" s="61" customFormat="1" outlineLevel="1">
      <c r="A23" s="57" t="s">
        <v>789</v>
      </c>
      <c r="B23" s="58" t="s">
        <v>30</v>
      </c>
      <c r="C23" s="59" t="s">
        <v>447</v>
      </c>
      <c r="D23" s="58" t="s">
        <v>446</v>
      </c>
      <c r="E23" s="60">
        <v>15.6</v>
      </c>
      <c r="F23" s="60">
        <v>4.6051000000000002</v>
      </c>
    </row>
    <row r="24" spans="1:7" s="66" customFormat="1" outlineLevel="1">
      <c r="A24" s="62" t="s">
        <v>788</v>
      </c>
      <c r="B24" s="63" t="s">
        <v>382</v>
      </c>
      <c r="C24" s="64" t="s">
        <v>381</v>
      </c>
      <c r="D24" s="63" t="s">
        <v>336</v>
      </c>
      <c r="E24" s="65">
        <v>2.67</v>
      </c>
      <c r="F24" s="65">
        <v>0.788184</v>
      </c>
    </row>
    <row r="25" spans="1:7" s="39" customFormat="1">
      <c r="A25" s="53" t="s">
        <v>28</v>
      </c>
      <c r="B25" s="54" t="s">
        <v>787</v>
      </c>
      <c r="C25" s="54" t="s">
        <v>786</v>
      </c>
      <c r="D25" s="55" t="s">
        <v>659</v>
      </c>
      <c r="E25" s="124">
        <v>0.1968</v>
      </c>
      <c r="F25" s="125"/>
      <c r="G25" s="56"/>
    </row>
    <row r="26" spans="1:7" s="61" customFormat="1" outlineLevel="1">
      <c r="A26" s="57" t="s">
        <v>785</v>
      </c>
      <c r="B26" s="58" t="s">
        <v>30</v>
      </c>
      <c r="C26" s="59" t="s">
        <v>447</v>
      </c>
      <c r="D26" s="58" t="s">
        <v>446</v>
      </c>
      <c r="E26" s="60">
        <v>155</v>
      </c>
      <c r="F26" s="60">
        <v>30.504000000000001</v>
      </c>
    </row>
    <row r="27" spans="1:7" s="66" customFormat="1" ht="24" outlineLevel="1">
      <c r="A27" s="62" t="s">
        <v>784</v>
      </c>
      <c r="B27" s="63" t="s">
        <v>416</v>
      </c>
      <c r="C27" s="64" t="s">
        <v>415</v>
      </c>
      <c r="D27" s="63" t="s">
        <v>336</v>
      </c>
      <c r="E27" s="65">
        <v>44.08</v>
      </c>
      <c r="F27" s="65">
        <v>8.6748999999999992</v>
      </c>
    </row>
    <row r="28" spans="1:7" s="66" customFormat="1" ht="24" outlineLevel="1">
      <c r="A28" s="67" t="s">
        <v>783</v>
      </c>
      <c r="B28" s="68" t="s">
        <v>388</v>
      </c>
      <c r="C28" s="69" t="s">
        <v>387</v>
      </c>
      <c r="D28" s="68" t="s">
        <v>336</v>
      </c>
      <c r="E28" s="70">
        <v>75</v>
      </c>
      <c r="F28" s="70">
        <v>14.76</v>
      </c>
    </row>
    <row r="29" spans="1:7" s="39" customFormat="1" ht="39.6">
      <c r="A29" s="53" t="s">
        <v>27</v>
      </c>
      <c r="B29" s="54" t="s">
        <v>782</v>
      </c>
      <c r="C29" s="54" t="s">
        <v>781</v>
      </c>
      <c r="D29" s="55" t="s">
        <v>209</v>
      </c>
      <c r="E29" s="124">
        <v>88.56</v>
      </c>
      <c r="F29" s="125"/>
      <c r="G29" s="56"/>
    </row>
    <row r="30" spans="1:7" s="66" customFormat="1" ht="24" outlineLevel="1">
      <c r="A30" s="62" t="s">
        <v>780</v>
      </c>
      <c r="B30" s="63" t="s">
        <v>372</v>
      </c>
      <c r="C30" s="64" t="s">
        <v>371</v>
      </c>
      <c r="D30" s="63" t="s">
        <v>336</v>
      </c>
      <c r="E30" s="65">
        <v>2.4E-2</v>
      </c>
      <c r="F30" s="65">
        <v>2.1254</v>
      </c>
    </row>
    <row r="31" spans="1:7" s="39" customFormat="1" ht="52.8">
      <c r="A31" s="53" t="s">
        <v>26</v>
      </c>
      <c r="B31" s="54" t="s">
        <v>520</v>
      </c>
      <c r="C31" s="54" t="s">
        <v>519</v>
      </c>
      <c r="D31" s="55" t="s">
        <v>209</v>
      </c>
      <c r="E31" s="124">
        <v>88.56</v>
      </c>
      <c r="F31" s="125"/>
      <c r="G31" s="56"/>
    </row>
    <row r="32" spans="1:7" s="66" customFormat="1" outlineLevel="1">
      <c r="A32" s="62" t="s">
        <v>779</v>
      </c>
      <c r="B32" s="63" t="s">
        <v>338</v>
      </c>
      <c r="C32" s="64" t="s">
        <v>337</v>
      </c>
      <c r="D32" s="63" t="s">
        <v>336</v>
      </c>
      <c r="E32" s="65">
        <v>6.9536000000000001E-2</v>
      </c>
      <c r="F32" s="65">
        <v>6.1581000000000001</v>
      </c>
    </row>
    <row r="33" spans="1:7" s="39" customFormat="1" ht="39.6">
      <c r="A33" s="53" t="s">
        <v>25</v>
      </c>
      <c r="B33" s="54" t="s">
        <v>778</v>
      </c>
      <c r="C33" s="54" t="s">
        <v>777</v>
      </c>
      <c r="D33" s="55" t="s">
        <v>674</v>
      </c>
      <c r="E33" s="124">
        <v>0.1968</v>
      </c>
      <c r="F33" s="125"/>
      <c r="G33" s="56"/>
    </row>
    <row r="34" spans="1:7" s="61" customFormat="1" outlineLevel="1">
      <c r="A34" s="57" t="s">
        <v>776</v>
      </c>
      <c r="B34" s="58" t="s">
        <v>30</v>
      </c>
      <c r="C34" s="59" t="s">
        <v>447</v>
      </c>
      <c r="D34" s="58" t="s">
        <v>446</v>
      </c>
      <c r="E34" s="60">
        <v>33</v>
      </c>
      <c r="F34" s="60">
        <v>6.4943999999999997</v>
      </c>
    </row>
    <row r="35" spans="1:7" s="66" customFormat="1" outlineLevel="1">
      <c r="A35" s="62" t="s">
        <v>775</v>
      </c>
      <c r="B35" s="63" t="s">
        <v>442</v>
      </c>
      <c r="C35" s="64" t="s">
        <v>441</v>
      </c>
      <c r="D35" s="63" t="s">
        <v>336</v>
      </c>
      <c r="E35" s="65">
        <v>0.36</v>
      </c>
      <c r="F35" s="65">
        <v>7.0847999999999994E-2</v>
      </c>
    </row>
    <row r="36" spans="1:7" s="66" customFormat="1" outlineLevel="1">
      <c r="A36" s="67" t="s">
        <v>774</v>
      </c>
      <c r="B36" s="68" t="s">
        <v>440</v>
      </c>
      <c r="C36" s="69" t="s">
        <v>439</v>
      </c>
      <c r="D36" s="68" t="s">
        <v>336</v>
      </c>
      <c r="E36" s="70">
        <v>3.98</v>
      </c>
      <c r="F36" s="70">
        <v>0.78326399999999996</v>
      </c>
    </row>
    <row r="37" spans="1:7" s="66" customFormat="1" outlineLevel="1">
      <c r="A37" s="67" t="s">
        <v>773</v>
      </c>
      <c r="B37" s="68" t="s">
        <v>433</v>
      </c>
      <c r="C37" s="69" t="s">
        <v>432</v>
      </c>
      <c r="D37" s="68" t="s">
        <v>336</v>
      </c>
      <c r="E37" s="70">
        <v>2.35</v>
      </c>
      <c r="F37" s="70">
        <v>0.46248</v>
      </c>
    </row>
    <row r="38" spans="1:7" s="66" customFormat="1" outlineLevel="1">
      <c r="A38" s="67" t="s">
        <v>772</v>
      </c>
      <c r="B38" s="68" t="s">
        <v>424</v>
      </c>
      <c r="C38" s="69" t="s">
        <v>423</v>
      </c>
      <c r="D38" s="68" t="s">
        <v>336</v>
      </c>
      <c r="E38" s="70">
        <v>8.51</v>
      </c>
      <c r="F38" s="70">
        <v>1.6748000000000001</v>
      </c>
    </row>
    <row r="39" spans="1:7" s="66" customFormat="1" outlineLevel="1">
      <c r="A39" s="67" t="s">
        <v>771</v>
      </c>
      <c r="B39" s="68" t="s">
        <v>421</v>
      </c>
      <c r="C39" s="69" t="s">
        <v>420</v>
      </c>
      <c r="D39" s="68" t="s">
        <v>336</v>
      </c>
      <c r="E39" s="70">
        <v>19</v>
      </c>
      <c r="F39" s="70">
        <v>3.7391999999999999</v>
      </c>
    </row>
    <row r="40" spans="1:7" s="66" customFormat="1" outlineLevel="1">
      <c r="A40" s="67" t="s">
        <v>770</v>
      </c>
      <c r="B40" s="68" t="s">
        <v>397</v>
      </c>
      <c r="C40" s="69" t="s">
        <v>396</v>
      </c>
      <c r="D40" s="68" t="s">
        <v>336</v>
      </c>
      <c r="E40" s="70">
        <v>2.6</v>
      </c>
      <c r="F40" s="70">
        <v>0.51168000000000002</v>
      </c>
    </row>
    <row r="41" spans="1:7" s="75" customFormat="1" ht="24" outlineLevel="1">
      <c r="A41" s="71" t="s">
        <v>769</v>
      </c>
      <c r="B41" s="72" t="s">
        <v>314</v>
      </c>
      <c r="C41" s="73" t="s">
        <v>313</v>
      </c>
      <c r="D41" s="72" t="s">
        <v>235</v>
      </c>
      <c r="E41" s="74">
        <v>15</v>
      </c>
      <c r="F41" s="74">
        <v>2.952</v>
      </c>
    </row>
    <row r="42" spans="1:7" s="75" customFormat="1" ht="24" outlineLevel="1">
      <c r="A42" s="76" t="s">
        <v>768</v>
      </c>
      <c r="B42" s="77" t="s">
        <v>311</v>
      </c>
      <c r="C42" s="78" t="s">
        <v>310</v>
      </c>
      <c r="D42" s="77" t="s">
        <v>235</v>
      </c>
      <c r="E42" s="79">
        <v>189</v>
      </c>
      <c r="F42" s="79">
        <v>37.1952</v>
      </c>
    </row>
    <row r="43" spans="1:7" s="39" customFormat="1" ht="39.6">
      <c r="A43" s="53" t="s">
        <v>24</v>
      </c>
      <c r="B43" s="54" t="s">
        <v>767</v>
      </c>
      <c r="C43" s="54" t="s">
        <v>766</v>
      </c>
      <c r="D43" s="55" t="s">
        <v>674</v>
      </c>
      <c r="E43" s="124">
        <v>0.1968</v>
      </c>
      <c r="F43" s="125"/>
      <c r="G43" s="56"/>
    </row>
    <row r="44" spans="1:7" s="61" customFormat="1" outlineLevel="1">
      <c r="A44" s="57" t="s">
        <v>765</v>
      </c>
      <c r="B44" s="58" t="s">
        <v>30</v>
      </c>
      <c r="C44" s="59" t="s">
        <v>447</v>
      </c>
      <c r="D44" s="58" t="s">
        <v>446</v>
      </c>
      <c r="E44" s="60">
        <v>16.63</v>
      </c>
      <c r="F44" s="60">
        <v>3.2728000000000002</v>
      </c>
    </row>
    <row r="45" spans="1:7" s="66" customFormat="1" outlineLevel="1">
      <c r="A45" s="62" t="s">
        <v>764</v>
      </c>
      <c r="B45" s="63" t="s">
        <v>444</v>
      </c>
      <c r="C45" s="64" t="s">
        <v>443</v>
      </c>
      <c r="D45" s="63" t="s">
        <v>336</v>
      </c>
      <c r="E45" s="65">
        <v>1.39</v>
      </c>
      <c r="F45" s="65">
        <v>0.27355200000000002</v>
      </c>
    </row>
    <row r="46" spans="1:7" s="66" customFormat="1" outlineLevel="1">
      <c r="A46" s="67" t="s">
        <v>763</v>
      </c>
      <c r="B46" s="68" t="s">
        <v>430</v>
      </c>
      <c r="C46" s="69" t="s">
        <v>429</v>
      </c>
      <c r="D46" s="68" t="s">
        <v>336</v>
      </c>
      <c r="E46" s="70">
        <v>0.24</v>
      </c>
      <c r="F46" s="70">
        <v>4.7232000000000003E-2</v>
      </c>
    </row>
    <row r="47" spans="1:7" s="66" customFormat="1" outlineLevel="1">
      <c r="A47" s="67" t="s">
        <v>762</v>
      </c>
      <c r="B47" s="68" t="s">
        <v>397</v>
      </c>
      <c r="C47" s="69" t="s">
        <v>396</v>
      </c>
      <c r="D47" s="68" t="s">
        <v>336</v>
      </c>
      <c r="E47" s="70">
        <v>0.5</v>
      </c>
      <c r="F47" s="70">
        <v>9.8400000000000001E-2</v>
      </c>
    </row>
    <row r="48" spans="1:7" s="66" customFormat="1" outlineLevel="1">
      <c r="A48" s="67" t="s">
        <v>761</v>
      </c>
      <c r="B48" s="68" t="s">
        <v>355</v>
      </c>
      <c r="C48" s="69" t="s">
        <v>354</v>
      </c>
      <c r="D48" s="68" t="s">
        <v>336</v>
      </c>
      <c r="E48" s="70">
        <v>0.12</v>
      </c>
      <c r="F48" s="70">
        <v>2.3616000000000002E-2</v>
      </c>
    </row>
    <row r="49" spans="1:7" s="66" customFormat="1" outlineLevel="1">
      <c r="A49" s="67" t="s">
        <v>760</v>
      </c>
      <c r="B49" s="68" t="s">
        <v>737</v>
      </c>
      <c r="C49" s="69" t="s">
        <v>349</v>
      </c>
      <c r="D49" s="68" t="s">
        <v>336</v>
      </c>
      <c r="E49" s="70">
        <v>1.39</v>
      </c>
      <c r="F49" s="70">
        <v>0.27355200000000002</v>
      </c>
    </row>
    <row r="50" spans="1:7" s="66" customFormat="1" outlineLevel="1">
      <c r="A50" s="67" t="s">
        <v>759</v>
      </c>
      <c r="B50" s="68" t="s">
        <v>347</v>
      </c>
      <c r="C50" s="69" t="s">
        <v>346</v>
      </c>
      <c r="D50" s="68" t="s">
        <v>336</v>
      </c>
      <c r="E50" s="70">
        <v>3.08</v>
      </c>
      <c r="F50" s="70">
        <v>0.60614400000000002</v>
      </c>
    </row>
    <row r="51" spans="1:7" s="66" customFormat="1" outlineLevel="1">
      <c r="A51" s="67" t="s">
        <v>758</v>
      </c>
      <c r="B51" s="68" t="s">
        <v>344</v>
      </c>
      <c r="C51" s="69" t="s">
        <v>343</v>
      </c>
      <c r="D51" s="68" t="s">
        <v>336</v>
      </c>
      <c r="E51" s="70">
        <v>1.37</v>
      </c>
      <c r="F51" s="70">
        <v>0.26961600000000002</v>
      </c>
    </row>
    <row r="52" spans="1:7" s="66" customFormat="1" outlineLevel="1">
      <c r="A52" s="67" t="s">
        <v>757</v>
      </c>
      <c r="B52" s="68" t="s">
        <v>341</v>
      </c>
      <c r="C52" s="69" t="s">
        <v>340</v>
      </c>
      <c r="D52" s="68" t="s">
        <v>336</v>
      </c>
      <c r="E52" s="70">
        <v>1.55</v>
      </c>
      <c r="F52" s="70">
        <v>0.30503999999999998</v>
      </c>
    </row>
    <row r="53" spans="1:7" s="75" customFormat="1" outlineLevel="1">
      <c r="A53" s="71" t="s">
        <v>756</v>
      </c>
      <c r="B53" s="72" t="s">
        <v>331</v>
      </c>
      <c r="C53" s="73" t="s">
        <v>330</v>
      </c>
      <c r="D53" s="72" t="s">
        <v>209</v>
      </c>
      <c r="E53" s="74">
        <v>92.5</v>
      </c>
      <c r="F53" s="74">
        <v>18.204000000000001</v>
      </c>
    </row>
    <row r="54" spans="1:7" s="75" customFormat="1" outlineLevel="1">
      <c r="A54" s="76" t="s">
        <v>755</v>
      </c>
      <c r="B54" s="77" t="s">
        <v>298</v>
      </c>
      <c r="C54" s="78" t="s">
        <v>297</v>
      </c>
      <c r="D54" s="77" t="s">
        <v>209</v>
      </c>
      <c r="E54" s="79">
        <v>1.0800000000000001E-2</v>
      </c>
      <c r="F54" s="79">
        <v>2.1250000000000002E-3</v>
      </c>
    </row>
    <row r="55" spans="1:7" s="39" customFormat="1" ht="26.4">
      <c r="A55" s="53" t="s">
        <v>23</v>
      </c>
      <c r="B55" s="54" t="s">
        <v>754</v>
      </c>
      <c r="C55" s="54" t="s">
        <v>753</v>
      </c>
      <c r="D55" s="55" t="s">
        <v>674</v>
      </c>
      <c r="E55" s="124">
        <v>0.1968</v>
      </c>
      <c r="F55" s="125"/>
      <c r="G55" s="56"/>
    </row>
    <row r="56" spans="1:7" s="61" customFormat="1" outlineLevel="1">
      <c r="A56" s="57" t="s">
        <v>752</v>
      </c>
      <c r="B56" s="58" t="s">
        <v>30</v>
      </c>
      <c r="C56" s="59" t="s">
        <v>447</v>
      </c>
      <c r="D56" s="58" t="s">
        <v>446</v>
      </c>
      <c r="E56" s="60">
        <v>2.3199999999999998</v>
      </c>
      <c r="F56" s="60">
        <v>0.45657599999999998</v>
      </c>
    </row>
    <row r="57" spans="1:7" s="66" customFormat="1" outlineLevel="1">
      <c r="A57" s="62" t="s">
        <v>751</v>
      </c>
      <c r="B57" s="63" t="s">
        <v>444</v>
      </c>
      <c r="C57" s="64" t="s">
        <v>443</v>
      </c>
      <c r="D57" s="63" t="s">
        <v>336</v>
      </c>
      <c r="E57" s="65">
        <v>0.68799999999999994</v>
      </c>
      <c r="F57" s="65">
        <v>0.13539799999999999</v>
      </c>
    </row>
    <row r="58" spans="1:7" s="66" customFormat="1" outlineLevel="1">
      <c r="A58" s="67" t="s">
        <v>750</v>
      </c>
      <c r="B58" s="68" t="s">
        <v>430</v>
      </c>
      <c r="C58" s="69" t="s">
        <v>429</v>
      </c>
      <c r="D58" s="68" t="s">
        <v>336</v>
      </c>
      <c r="E58" s="70">
        <v>0.12</v>
      </c>
      <c r="F58" s="70">
        <v>2.3616000000000002E-2</v>
      </c>
    </row>
    <row r="59" spans="1:7" s="66" customFormat="1" outlineLevel="1">
      <c r="A59" s="67" t="s">
        <v>749</v>
      </c>
      <c r="B59" s="68" t="s">
        <v>355</v>
      </c>
      <c r="C59" s="69" t="s">
        <v>354</v>
      </c>
      <c r="D59" s="68" t="s">
        <v>336</v>
      </c>
      <c r="E59" s="70">
        <v>0.06</v>
      </c>
      <c r="F59" s="70">
        <v>1.1808000000000001E-2</v>
      </c>
    </row>
    <row r="60" spans="1:7" s="66" customFormat="1" outlineLevel="1">
      <c r="A60" s="67" t="s">
        <v>748</v>
      </c>
      <c r="B60" s="68" t="s">
        <v>737</v>
      </c>
      <c r="C60" s="69" t="s">
        <v>349</v>
      </c>
      <c r="D60" s="68" t="s">
        <v>336</v>
      </c>
      <c r="E60" s="70">
        <v>0.68799999999999994</v>
      </c>
      <c r="F60" s="70">
        <v>0.13539799999999999</v>
      </c>
    </row>
    <row r="61" spans="1:7" s="75" customFormat="1" outlineLevel="1">
      <c r="A61" s="71" t="s">
        <v>747</v>
      </c>
      <c r="B61" s="72" t="s">
        <v>331</v>
      </c>
      <c r="C61" s="73" t="s">
        <v>330</v>
      </c>
      <c r="D61" s="72" t="s">
        <v>209</v>
      </c>
      <c r="E61" s="74">
        <v>46.24</v>
      </c>
      <c r="F61" s="74">
        <v>9.1</v>
      </c>
    </row>
    <row r="62" spans="1:7" s="75" customFormat="1" outlineLevel="1">
      <c r="A62" s="76" t="s">
        <v>746</v>
      </c>
      <c r="B62" s="77" t="s">
        <v>298</v>
      </c>
      <c r="C62" s="78" t="s">
        <v>297</v>
      </c>
      <c r="D62" s="77" t="s">
        <v>209</v>
      </c>
      <c r="E62" s="79">
        <v>5.5999999999999999E-3</v>
      </c>
      <c r="F62" s="79">
        <v>1.1019999999999999E-3</v>
      </c>
    </row>
    <row r="63" spans="1:7" s="39" customFormat="1" ht="39.6">
      <c r="A63" s="53" t="s">
        <v>434</v>
      </c>
      <c r="B63" s="54" t="s">
        <v>745</v>
      </c>
      <c r="C63" s="54" t="s">
        <v>744</v>
      </c>
      <c r="D63" s="55" t="s">
        <v>674</v>
      </c>
      <c r="E63" s="124">
        <v>0.1968</v>
      </c>
      <c r="F63" s="125"/>
      <c r="G63" s="56"/>
    </row>
    <row r="64" spans="1:7" s="61" customFormat="1" outlineLevel="1">
      <c r="A64" s="57" t="s">
        <v>743</v>
      </c>
      <c r="B64" s="58" t="s">
        <v>30</v>
      </c>
      <c r="C64" s="59" t="s">
        <v>447</v>
      </c>
      <c r="D64" s="58" t="s">
        <v>446</v>
      </c>
      <c r="E64" s="60">
        <v>16.63</v>
      </c>
      <c r="F64" s="60">
        <v>3.2728000000000002</v>
      </c>
    </row>
    <row r="65" spans="1:7" s="66" customFormat="1" outlineLevel="1">
      <c r="A65" s="62" t="s">
        <v>742</v>
      </c>
      <c r="B65" s="63" t="s">
        <v>444</v>
      </c>
      <c r="C65" s="64" t="s">
        <v>443</v>
      </c>
      <c r="D65" s="63" t="s">
        <v>336</v>
      </c>
      <c r="E65" s="65">
        <v>1.44</v>
      </c>
      <c r="F65" s="65">
        <v>0.28339199999999998</v>
      </c>
    </row>
    <row r="66" spans="1:7" s="66" customFormat="1" outlineLevel="1">
      <c r="A66" s="67" t="s">
        <v>741</v>
      </c>
      <c r="B66" s="68" t="s">
        <v>430</v>
      </c>
      <c r="C66" s="69" t="s">
        <v>429</v>
      </c>
      <c r="D66" s="68" t="s">
        <v>336</v>
      </c>
      <c r="E66" s="70">
        <v>0.24</v>
      </c>
      <c r="F66" s="70">
        <v>4.7232000000000003E-2</v>
      </c>
    </row>
    <row r="67" spans="1:7" s="66" customFormat="1" outlineLevel="1">
      <c r="A67" s="67" t="s">
        <v>740</v>
      </c>
      <c r="B67" s="68" t="s">
        <v>397</v>
      </c>
      <c r="C67" s="69" t="s">
        <v>396</v>
      </c>
      <c r="D67" s="68" t="s">
        <v>336</v>
      </c>
      <c r="E67" s="70">
        <v>0.5</v>
      </c>
      <c r="F67" s="70">
        <v>9.8400000000000001E-2</v>
      </c>
    </row>
    <row r="68" spans="1:7" s="66" customFormat="1" outlineLevel="1">
      <c r="A68" s="67" t="s">
        <v>739</v>
      </c>
      <c r="B68" s="68" t="s">
        <v>355</v>
      </c>
      <c r="C68" s="69" t="s">
        <v>354</v>
      </c>
      <c r="D68" s="68" t="s">
        <v>336</v>
      </c>
      <c r="E68" s="70">
        <v>0.12</v>
      </c>
      <c r="F68" s="70">
        <v>2.3616000000000002E-2</v>
      </c>
    </row>
    <row r="69" spans="1:7" s="66" customFormat="1" outlineLevel="1">
      <c r="A69" s="67" t="s">
        <v>738</v>
      </c>
      <c r="B69" s="68" t="s">
        <v>737</v>
      </c>
      <c r="C69" s="69" t="s">
        <v>349</v>
      </c>
      <c r="D69" s="68" t="s">
        <v>336</v>
      </c>
      <c r="E69" s="70">
        <v>1.44</v>
      </c>
      <c r="F69" s="70">
        <v>0.28339199999999998</v>
      </c>
    </row>
    <row r="70" spans="1:7" s="66" customFormat="1" outlineLevel="1">
      <c r="A70" s="67" t="s">
        <v>736</v>
      </c>
      <c r="B70" s="68" t="s">
        <v>347</v>
      </c>
      <c r="C70" s="69" t="s">
        <v>346</v>
      </c>
      <c r="D70" s="68" t="s">
        <v>336</v>
      </c>
      <c r="E70" s="70">
        <v>3.08</v>
      </c>
      <c r="F70" s="70">
        <v>0.60614400000000002</v>
      </c>
    </row>
    <row r="71" spans="1:7" s="66" customFormat="1" outlineLevel="1">
      <c r="A71" s="67" t="s">
        <v>735</v>
      </c>
      <c r="B71" s="68" t="s">
        <v>344</v>
      </c>
      <c r="C71" s="69" t="s">
        <v>343</v>
      </c>
      <c r="D71" s="68" t="s">
        <v>336</v>
      </c>
      <c r="E71" s="70">
        <v>1.37</v>
      </c>
      <c r="F71" s="70">
        <v>0.26961600000000002</v>
      </c>
    </row>
    <row r="72" spans="1:7" s="66" customFormat="1" outlineLevel="1">
      <c r="A72" s="67" t="s">
        <v>734</v>
      </c>
      <c r="B72" s="68" t="s">
        <v>341</v>
      </c>
      <c r="C72" s="69" t="s">
        <v>340</v>
      </c>
      <c r="D72" s="68" t="s">
        <v>336</v>
      </c>
      <c r="E72" s="70">
        <v>1.55</v>
      </c>
      <c r="F72" s="70">
        <v>0.30503999999999998</v>
      </c>
    </row>
    <row r="73" spans="1:7" s="75" customFormat="1" outlineLevel="1">
      <c r="A73" s="71" t="s">
        <v>733</v>
      </c>
      <c r="B73" s="72" t="s">
        <v>334</v>
      </c>
      <c r="C73" s="73" t="s">
        <v>333</v>
      </c>
      <c r="D73" s="72" t="s">
        <v>209</v>
      </c>
      <c r="E73" s="74">
        <v>96.6</v>
      </c>
      <c r="F73" s="74">
        <v>19.010899999999999</v>
      </c>
    </row>
    <row r="74" spans="1:7" s="75" customFormat="1" outlineLevel="1">
      <c r="A74" s="76" t="s">
        <v>732</v>
      </c>
      <c r="B74" s="77" t="s">
        <v>298</v>
      </c>
      <c r="C74" s="78" t="s">
        <v>297</v>
      </c>
      <c r="D74" s="77" t="s">
        <v>209</v>
      </c>
      <c r="E74" s="79">
        <v>1.0800000000000001E-2</v>
      </c>
      <c r="F74" s="79">
        <v>2.1250000000000002E-3</v>
      </c>
    </row>
    <row r="75" spans="1:7" s="39" customFormat="1" ht="52.8">
      <c r="A75" s="53" t="s">
        <v>431</v>
      </c>
      <c r="B75" s="54" t="s">
        <v>520</v>
      </c>
      <c r="C75" s="54" t="s">
        <v>731</v>
      </c>
      <c r="D75" s="55" t="s">
        <v>209</v>
      </c>
      <c r="E75" s="124">
        <v>64.235500000000002</v>
      </c>
      <c r="F75" s="125"/>
      <c r="G75" s="56"/>
    </row>
    <row r="76" spans="1:7" s="66" customFormat="1" outlineLevel="1">
      <c r="A76" s="62" t="s">
        <v>730</v>
      </c>
      <c r="B76" s="63" t="s">
        <v>338</v>
      </c>
      <c r="C76" s="64" t="s">
        <v>337</v>
      </c>
      <c r="D76" s="63" t="s">
        <v>336</v>
      </c>
      <c r="E76" s="65">
        <v>6.9536000000000001E-2</v>
      </c>
      <c r="F76" s="65">
        <v>4.4667000000000003</v>
      </c>
    </row>
    <row r="77" spans="1:7" s="39" customFormat="1" ht="52.8">
      <c r="A77" s="53" t="s">
        <v>428</v>
      </c>
      <c r="B77" s="54" t="s">
        <v>520</v>
      </c>
      <c r="C77" s="54" t="s">
        <v>729</v>
      </c>
      <c r="D77" s="55" t="s">
        <v>209</v>
      </c>
      <c r="E77" s="124">
        <v>47.310699999999997</v>
      </c>
      <c r="F77" s="125"/>
      <c r="G77" s="56"/>
    </row>
    <row r="78" spans="1:7" s="66" customFormat="1" outlineLevel="1">
      <c r="A78" s="62" t="s">
        <v>728</v>
      </c>
      <c r="B78" s="63" t="s">
        <v>338</v>
      </c>
      <c r="C78" s="64" t="s">
        <v>337</v>
      </c>
      <c r="D78" s="63" t="s">
        <v>336</v>
      </c>
      <c r="E78" s="65">
        <v>6.9536000000000001E-2</v>
      </c>
      <c r="F78" s="65">
        <v>3.2898000000000001</v>
      </c>
    </row>
    <row r="79" spans="1:7" ht="15.75" customHeight="1">
      <c r="A79" s="126" t="s">
        <v>727</v>
      </c>
      <c r="B79" s="127"/>
      <c r="C79" s="127"/>
      <c r="D79" s="127"/>
      <c r="E79" s="127"/>
      <c r="F79" s="128"/>
    </row>
    <row r="80" spans="1:7" s="39" customFormat="1" ht="26.4">
      <c r="A80" s="53" t="s">
        <v>425</v>
      </c>
      <c r="B80" s="54" t="s">
        <v>726</v>
      </c>
      <c r="C80" s="54" t="s">
        <v>725</v>
      </c>
      <c r="D80" s="55" t="s">
        <v>212</v>
      </c>
      <c r="E80" s="124">
        <v>9.84</v>
      </c>
      <c r="F80" s="125"/>
      <c r="G80" s="56"/>
    </row>
    <row r="81" spans="1:7" s="61" customFormat="1" outlineLevel="1">
      <c r="A81" s="57" t="s">
        <v>724</v>
      </c>
      <c r="B81" s="58" t="s">
        <v>30</v>
      </c>
      <c r="C81" s="59" t="s">
        <v>447</v>
      </c>
      <c r="D81" s="58" t="s">
        <v>446</v>
      </c>
      <c r="E81" s="60">
        <v>1.28</v>
      </c>
      <c r="F81" s="60">
        <v>12.5952</v>
      </c>
    </row>
    <row r="82" spans="1:7" s="66" customFormat="1" ht="24" outlineLevel="1">
      <c r="A82" s="62" t="s">
        <v>723</v>
      </c>
      <c r="B82" s="63" t="s">
        <v>406</v>
      </c>
      <c r="C82" s="64" t="s">
        <v>405</v>
      </c>
      <c r="D82" s="63" t="s">
        <v>336</v>
      </c>
      <c r="E82" s="65">
        <v>0.11</v>
      </c>
      <c r="F82" s="65">
        <v>1.0824</v>
      </c>
    </row>
    <row r="83" spans="1:7" s="66" customFormat="1" outlineLevel="1">
      <c r="A83" s="67" t="s">
        <v>722</v>
      </c>
      <c r="B83" s="68" t="s">
        <v>363</v>
      </c>
      <c r="C83" s="69" t="s">
        <v>360</v>
      </c>
      <c r="D83" s="68" t="s">
        <v>336</v>
      </c>
      <c r="E83" s="70">
        <v>0.15</v>
      </c>
      <c r="F83" s="70">
        <v>1.476</v>
      </c>
    </row>
    <row r="84" spans="1:7" s="75" customFormat="1" outlineLevel="1">
      <c r="A84" s="71" t="s">
        <v>721</v>
      </c>
      <c r="B84" s="72" t="s">
        <v>295</v>
      </c>
      <c r="C84" s="73" t="s">
        <v>294</v>
      </c>
      <c r="D84" s="72" t="s">
        <v>209</v>
      </c>
      <c r="E84" s="74">
        <v>1.8000000000000001E-4</v>
      </c>
      <c r="F84" s="74">
        <v>1.771E-3</v>
      </c>
    </row>
    <row r="85" spans="1:7" s="75" customFormat="1" ht="24" outlineLevel="1">
      <c r="A85" s="76" t="s">
        <v>720</v>
      </c>
      <c r="B85" s="77" t="s">
        <v>252</v>
      </c>
      <c r="C85" s="78" t="s">
        <v>251</v>
      </c>
      <c r="D85" s="77" t="s">
        <v>235</v>
      </c>
      <c r="E85" s="79">
        <v>3.5999999999999997E-2</v>
      </c>
      <c r="F85" s="79">
        <v>0.35424</v>
      </c>
    </row>
    <row r="86" spans="1:7" s="75" customFormat="1" ht="24" outlineLevel="1">
      <c r="A86" s="76" t="s">
        <v>719</v>
      </c>
      <c r="B86" s="77" t="s">
        <v>250</v>
      </c>
      <c r="C86" s="78" t="s">
        <v>249</v>
      </c>
      <c r="D86" s="77" t="s">
        <v>235</v>
      </c>
      <c r="E86" s="79">
        <v>3.4000000000000002E-2</v>
      </c>
      <c r="F86" s="79">
        <v>0.33456000000000002</v>
      </c>
    </row>
    <row r="87" spans="1:7" s="75" customFormat="1" outlineLevel="1">
      <c r="A87" s="76" t="s">
        <v>718</v>
      </c>
      <c r="B87" s="77" t="s">
        <v>237</v>
      </c>
      <c r="C87" s="78" t="s">
        <v>236</v>
      </c>
      <c r="D87" s="77" t="s">
        <v>235</v>
      </c>
      <c r="E87" s="79">
        <v>1.6000000000000001E-3</v>
      </c>
      <c r="F87" s="79">
        <v>1.5744000000000001E-2</v>
      </c>
    </row>
    <row r="88" spans="1:7" s="39" customFormat="1" ht="26.4">
      <c r="A88" s="53" t="s">
        <v>422</v>
      </c>
      <c r="B88" s="54" t="s">
        <v>717</v>
      </c>
      <c r="C88" s="54" t="s">
        <v>716</v>
      </c>
      <c r="D88" s="55" t="s">
        <v>715</v>
      </c>
      <c r="E88" s="114">
        <v>7.65</v>
      </c>
      <c r="F88" s="115"/>
      <c r="G88" s="56"/>
    </row>
    <row r="89" spans="1:7" ht="15.75" customHeight="1">
      <c r="A89" s="126" t="s">
        <v>714</v>
      </c>
      <c r="B89" s="127"/>
      <c r="C89" s="127"/>
      <c r="D89" s="127"/>
      <c r="E89" s="127"/>
      <c r="F89" s="128"/>
    </row>
    <row r="90" spans="1:7" s="39" customFormat="1" ht="66">
      <c r="A90" s="53" t="s">
        <v>419</v>
      </c>
      <c r="B90" s="54" t="s">
        <v>713</v>
      </c>
      <c r="C90" s="54" t="s">
        <v>712</v>
      </c>
      <c r="D90" s="55" t="s">
        <v>659</v>
      </c>
      <c r="E90" s="124">
        <v>3.2480000000000002E-2</v>
      </c>
      <c r="F90" s="125"/>
      <c r="G90" s="56"/>
    </row>
    <row r="91" spans="1:7" s="61" customFormat="1" outlineLevel="1">
      <c r="A91" s="57" t="s">
        <v>711</v>
      </c>
      <c r="B91" s="58" t="s">
        <v>30</v>
      </c>
      <c r="C91" s="59" t="s">
        <v>447</v>
      </c>
      <c r="D91" s="58" t="s">
        <v>446</v>
      </c>
      <c r="E91" s="60">
        <v>322</v>
      </c>
      <c r="F91" s="60">
        <v>10.458600000000001</v>
      </c>
    </row>
    <row r="92" spans="1:7" s="39" customFormat="1" ht="26.4">
      <c r="A92" s="53" t="s">
        <v>417</v>
      </c>
      <c r="B92" s="54" t="s">
        <v>710</v>
      </c>
      <c r="C92" s="54" t="s">
        <v>709</v>
      </c>
      <c r="D92" s="55" t="s">
        <v>682</v>
      </c>
      <c r="E92" s="124">
        <v>0.19883500000000001</v>
      </c>
      <c r="F92" s="125"/>
      <c r="G92" s="56"/>
    </row>
    <row r="93" spans="1:7" s="61" customFormat="1" outlineLevel="1">
      <c r="A93" s="57" t="s">
        <v>708</v>
      </c>
      <c r="B93" s="58" t="s">
        <v>30</v>
      </c>
      <c r="C93" s="59" t="s">
        <v>447</v>
      </c>
      <c r="D93" s="58" t="s">
        <v>446</v>
      </c>
      <c r="E93" s="60">
        <v>8</v>
      </c>
      <c r="F93" s="60">
        <v>1.5907</v>
      </c>
    </row>
    <row r="94" spans="1:7" s="66" customFormat="1" ht="24" outlineLevel="1">
      <c r="A94" s="62" t="s">
        <v>707</v>
      </c>
      <c r="B94" s="63" t="s">
        <v>369</v>
      </c>
      <c r="C94" s="64" t="s">
        <v>368</v>
      </c>
      <c r="D94" s="63" t="s">
        <v>336</v>
      </c>
      <c r="E94" s="65">
        <v>17.7</v>
      </c>
      <c r="F94" s="65">
        <v>3.5194000000000001</v>
      </c>
    </row>
    <row r="95" spans="1:7" s="39" customFormat="1" ht="39.6">
      <c r="A95" s="53" t="s">
        <v>414</v>
      </c>
      <c r="B95" s="54" t="s">
        <v>706</v>
      </c>
      <c r="C95" s="54" t="s">
        <v>705</v>
      </c>
      <c r="D95" s="55" t="s">
        <v>659</v>
      </c>
      <c r="E95" s="124">
        <v>6.1499999999999999E-2</v>
      </c>
      <c r="F95" s="125"/>
      <c r="G95" s="56"/>
    </row>
    <row r="96" spans="1:7" s="61" customFormat="1" outlineLevel="1">
      <c r="A96" s="57" t="s">
        <v>704</v>
      </c>
      <c r="B96" s="58" t="s">
        <v>30</v>
      </c>
      <c r="C96" s="59" t="s">
        <v>447</v>
      </c>
      <c r="D96" s="58" t="s">
        <v>446</v>
      </c>
      <c r="E96" s="60">
        <v>184.8</v>
      </c>
      <c r="F96" s="60">
        <v>11.3652</v>
      </c>
    </row>
    <row r="97" spans="1:7" s="39" customFormat="1" ht="26.4">
      <c r="A97" s="53" t="s">
        <v>413</v>
      </c>
      <c r="B97" s="54" t="s">
        <v>703</v>
      </c>
      <c r="C97" s="54" t="s">
        <v>702</v>
      </c>
      <c r="D97" s="55" t="s">
        <v>209</v>
      </c>
      <c r="E97" s="124">
        <v>15.5067</v>
      </c>
      <c r="F97" s="125"/>
      <c r="G97" s="56"/>
    </row>
    <row r="98" spans="1:7" s="66" customFormat="1" ht="24" outlineLevel="1">
      <c r="A98" s="62" t="s">
        <v>701</v>
      </c>
      <c r="B98" s="63" t="s">
        <v>372</v>
      </c>
      <c r="C98" s="64" t="s">
        <v>371</v>
      </c>
      <c r="D98" s="63" t="s">
        <v>336</v>
      </c>
      <c r="E98" s="65">
        <v>2.9000000000000001E-2</v>
      </c>
      <c r="F98" s="65">
        <v>0.44969399999999998</v>
      </c>
    </row>
    <row r="99" spans="1:7" s="39" customFormat="1" ht="52.8">
      <c r="A99" s="53" t="s">
        <v>410</v>
      </c>
      <c r="B99" s="54" t="s">
        <v>520</v>
      </c>
      <c r="C99" s="54" t="s">
        <v>700</v>
      </c>
      <c r="D99" s="55" t="s">
        <v>209</v>
      </c>
      <c r="E99" s="124">
        <v>343.58449999999999</v>
      </c>
      <c r="F99" s="125"/>
      <c r="G99" s="56"/>
    </row>
    <row r="100" spans="1:7" s="66" customFormat="1" outlineLevel="1">
      <c r="A100" s="62" t="s">
        <v>699</v>
      </c>
      <c r="B100" s="63" t="s">
        <v>338</v>
      </c>
      <c r="C100" s="64" t="s">
        <v>337</v>
      </c>
      <c r="D100" s="63" t="s">
        <v>336</v>
      </c>
      <c r="E100" s="65">
        <v>6.9536000000000001E-2</v>
      </c>
      <c r="F100" s="65">
        <v>23.891500000000001</v>
      </c>
    </row>
    <row r="101" spans="1:7" s="39" customFormat="1">
      <c r="A101" s="53" t="s">
        <v>407</v>
      </c>
      <c r="B101" s="54" t="s">
        <v>698</v>
      </c>
      <c r="C101" s="54" t="s">
        <v>319</v>
      </c>
      <c r="D101" s="55" t="s">
        <v>235</v>
      </c>
      <c r="E101" s="114">
        <v>229.05629999999999</v>
      </c>
      <c r="F101" s="115"/>
      <c r="G101" s="56"/>
    </row>
    <row r="102" spans="1:7" s="39" customFormat="1" ht="52.8">
      <c r="A102" s="53" t="s">
        <v>404</v>
      </c>
      <c r="B102" s="54" t="s">
        <v>520</v>
      </c>
      <c r="C102" s="54" t="s">
        <v>697</v>
      </c>
      <c r="D102" s="55" t="s">
        <v>209</v>
      </c>
      <c r="E102" s="124">
        <v>366.49009999999998</v>
      </c>
      <c r="F102" s="125"/>
      <c r="G102" s="56"/>
    </row>
    <row r="103" spans="1:7" s="66" customFormat="1" outlineLevel="1">
      <c r="A103" s="62" t="s">
        <v>696</v>
      </c>
      <c r="B103" s="63" t="s">
        <v>338</v>
      </c>
      <c r="C103" s="64" t="s">
        <v>337</v>
      </c>
      <c r="D103" s="63" t="s">
        <v>336</v>
      </c>
      <c r="E103" s="65">
        <v>6.9536000000000001E-2</v>
      </c>
      <c r="F103" s="65">
        <v>25.484300000000001</v>
      </c>
    </row>
    <row r="104" spans="1:7" s="39" customFormat="1" ht="26.4">
      <c r="A104" s="53" t="s">
        <v>401</v>
      </c>
      <c r="B104" s="54" t="s">
        <v>695</v>
      </c>
      <c r="C104" s="54" t="s">
        <v>694</v>
      </c>
      <c r="D104" s="55" t="s">
        <v>682</v>
      </c>
      <c r="E104" s="124">
        <v>0.206151</v>
      </c>
      <c r="F104" s="125"/>
      <c r="G104" s="56"/>
    </row>
    <row r="105" spans="1:7" s="66" customFormat="1" outlineLevel="1">
      <c r="A105" s="62" t="s">
        <v>693</v>
      </c>
      <c r="B105" s="63" t="s">
        <v>433</v>
      </c>
      <c r="C105" s="64" t="s">
        <v>432</v>
      </c>
      <c r="D105" s="63" t="s">
        <v>336</v>
      </c>
      <c r="E105" s="65">
        <v>4.76</v>
      </c>
      <c r="F105" s="65">
        <v>0.98127900000000001</v>
      </c>
    </row>
    <row r="106" spans="1:7" s="39" customFormat="1">
      <c r="A106" s="53" t="s">
        <v>398</v>
      </c>
      <c r="B106" s="54" t="s">
        <v>692</v>
      </c>
      <c r="C106" s="54" t="s">
        <v>691</v>
      </c>
      <c r="D106" s="55" t="s">
        <v>659</v>
      </c>
      <c r="E106" s="124">
        <v>0.22905600000000001</v>
      </c>
      <c r="F106" s="125"/>
      <c r="G106" s="56"/>
    </row>
    <row r="107" spans="1:7" s="61" customFormat="1" outlineLevel="1">
      <c r="A107" s="57" t="s">
        <v>690</v>
      </c>
      <c r="B107" s="58" t="s">
        <v>30</v>
      </c>
      <c r="C107" s="59" t="s">
        <v>447</v>
      </c>
      <c r="D107" s="58" t="s">
        <v>446</v>
      </c>
      <c r="E107" s="60">
        <v>121</v>
      </c>
      <c r="F107" s="60">
        <v>27.715800000000002</v>
      </c>
    </row>
    <row r="108" spans="1:7" s="39" customFormat="1" ht="26.4">
      <c r="A108" s="53" t="s">
        <v>395</v>
      </c>
      <c r="B108" s="54" t="s">
        <v>689</v>
      </c>
      <c r="C108" s="54" t="s">
        <v>688</v>
      </c>
      <c r="D108" s="55" t="s">
        <v>659</v>
      </c>
      <c r="E108" s="124">
        <v>2.0615000000000001</v>
      </c>
      <c r="F108" s="125"/>
      <c r="G108" s="56"/>
    </row>
    <row r="109" spans="1:7" s="61" customFormat="1" outlineLevel="1">
      <c r="A109" s="57" t="s">
        <v>687</v>
      </c>
      <c r="B109" s="58" t="s">
        <v>30</v>
      </c>
      <c r="C109" s="59" t="s">
        <v>447</v>
      </c>
      <c r="D109" s="58" t="s">
        <v>446</v>
      </c>
      <c r="E109" s="60">
        <v>14.96</v>
      </c>
      <c r="F109" s="60">
        <v>30.8401</v>
      </c>
    </row>
    <row r="110" spans="1:7" s="66" customFormat="1" ht="24" outlineLevel="1">
      <c r="A110" s="62" t="s">
        <v>686</v>
      </c>
      <c r="B110" s="63" t="s">
        <v>416</v>
      </c>
      <c r="C110" s="64" t="s">
        <v>415</v>
      </c>
      <c r="D110" s="63" t="s">
        <v>336</v>
      </c>
      <c r="E110" s="65">
        <v>3.63</v>
      </c>
      <c r="F110" s="65">
        <v>7.4832999999999998</v>
      </c>
    </row>
    <row r="111" spans="1:7" s="66" customFormat="1" outlineLevel="1">
      <c r="A111" s="67" t="s">
        <v>685</v>
      </c>
      <c r="B111" s="68" t="s">
        <v>377</v>
      </c>
      <c r="C111" s="69" t="s">
        <v>376</v>
      </c>
      <c r="D111" s="68" t="s">
        <v>336</v>
      </c>
      <c r="E111" s="70">
        <v>14.5</v>
      </c>
      <c r="F111" s="70">
        <v>29.8919</v>
      </c>
    </row>
    <row r="112" spans="1:7" s="39" customFormat="1">
      <c r="A112" s="53" t="s">
        <v>392</v>
      </c>
      <c r="B112" s="54" t="s">
        <v>684</v>
      </c>
      <c r="C112" s="54" t="s">
        <v>683</v>
      </c>
      <c r="D112" s="55" t="s">
        <v>682</v>
      </c>
      <c r="E112" s="124">
        <v>0.22905600000000001</v>
      </c>
      <c r="F112" s="125"/>
      <c r="G112" s="56"/>
    </row>
    <row r="113" spans="1:7" s="61" customFormat="1" outlineLevel="1">
      <c r="A113" s="57" t="s">
        <v>681</v>
      </c>
      <c r="B113" s="58" t="s">
        <v>30</v>
      </c>
      <c r="C113" s="59" t="s">
        <v>447</v>
      </c>
      <c r="D113" s="58" t="s">
        <v>446</v>
      </c>
      <c r="E113" s="60">
        <v>13.91</v>
      </c>
      <c r="F113" s="60">
        <v>3.1861999999999999</v>
      </c>
    </row>
    <row r="114" spans="1:7" s="66" customFormat="1" outlineLevel="1">
      <c r="A114" s="62" t="s">
        <v>680</v>
      </c>
      <c r="B114" s="63" t="s">
        <v>397</v>
      </c>
      <c r="C114" s="64" t="s">
        <v>396</v>
      </c>
      <c r="D114" s="63" t="s">
        <v>336</v>
      </c>
      <c r="E114" s="65">
        <v>13.91</v>
      </c>
      <c r="F114" s="65">
        <v>3.1861999999999999</v>
      </c>
    </row>
    <row r="115" spans="1:7" s="39" customFormat="1">
      <c r="A115" s="53" t="s">
        <v>389</v>
      </c>
      <c r="B115" s="54" t="s">
        <v>679</v>
      </c>
      <c r="C115" s="54" t="s">
        <v>678</v>
      </c>
      <c r="D115" s="55" t="s">
        <v>674</v>
      </c>
      <c r="E115" s="124">
        <v>0.18819</v>
      </c>
      <c r="F115" s="125"/>
      <c r="G115" s="56"/>
    </row>
    <row r="116" spans="1:7" s="66" customFormat="1" outlineLevel="1">
      <c r="A116" s="62" t="s">
        <v>677</v>
      </c>
      <c r="B116" s="63" t="s">
        <v>433</v>
      </c>
      <c r="C116" s="64" t="s">
        <v>432</v>
      </c>
      <c r="D116" s="63" t="s">
        <v>336</v>
      </c>
      <c r="E116" s="65">
        <v>0.25</v>
      </c>
      <c r="F116" s="65">
        <v>4.7046999999999999E-2</v>
      </c>
    </row>
    <row r="117" spans="1:7" s="39" customFormat="1">
      <c r="A117" s="53" t="s">
        <v>386</v>
      </c>
      <c r="B117" s="54" t="s">
        <v>676</v>
      </c>
      <c r="C117" s="54" t="s">
        <v>675</v>
      </c>
      <c r="D117" s="55" t="s">
        <v>674</v>
      </c>
      <c r="E117" s="124">
        <v>5.6460000000000003E-2</v>
      </c>
      <c r="F117" s="125"/>
      <c r="G117" s="56"/>
    </row>
    <row r="118" spans="1:7" s="61" customFormat="1" outlineLevel="1">
      <c r="A118" s="57" t="s">
        <v>673</v>
      </c>
      <c r="B118" s="58" t="s">
        <v>30</v>
      </c>
      <c r="C118" s="59" t="s">
        <v>447</v>
      </c>
      <c r="D118" s="58" t="s">
        <v>446</v>
      </c>
      <c r="E118" s="60">
        <v>163</v>
      </c>
      <c r="F118" s="60">
        <v>9.2029999999999994</v>
      </c>
    </row>
    <row r="119" spans="1:7" ht="15.75" customHeight="1">
      <c r="A119" s="126" t="s">
        <v>672</v>
      </c>
      <c r="B119" s="127"/>
      <c r="C119" s="127"/>
      <c r="D119" s="127"/>
      <c r="E119" s="127"/>
      <c r="F119" s="128"/>
    </row>
    <row r="120" spans="1:7" s="39" customFormat="1" ht="26.4">
      <c r="A120" s="53" t="s">
        <v>383</v>
      </c>
      <c r="B120" s="54" t="s">
        <v>671</v>
      </c>
      <c r="C120" s="54" t="s">
        <v>670</v>
      </c>
      <c r="D120" s="55" t="s">
        <v>235</v>
      </c>
      <c r="E120" s="124">
        <v>9.6300000000000008</v>
      </c>
      <c r="F120" s="125"/>
      <c r="G120" s="56"/>
    </row>
    <row r="121" spans="1:7" s="61" customFormat="1" outlineLevel="1">
      <c r="A121" s="57" t="s">
        <v>669</v>
      </c>
      <c r="B121" s="58" t="s">
        <v>30</v>
      </c>
      <c r="C121" s="59" t="s">
        <v>447</v>
      </c>
      <c r="D121" s="58" t="s">
        <v>446</v>
      </c>
      <c r="E121" s="60">
        <v>2.331</v>
      </c>
      <c r="F121" s="60">
        <v>22.447500000000002</v>
      </c>
    </row>
    <row r="122" spans="1:7" s="66" customFormat="1" outlineLevel="1">
      <c r="A122" s="62" t="s">
        <v>668</v>
      </c>
      <c r="B122" s="63" t="s">
        <v>412</v>
      </c>
      <c r="C122" s="64" t="s">
        <v>411</v>
      </c>
      <c r="D122" s="63" t="s">
        <v>336</v>
      </c>
      <c r="E122" s="65">
        <v>0.42111999999999999</v>
      </c>
      <c r="F122" s="65">
        <v>4.0553999999999997</v>
      </c>
    </row>
    <row r="123" spans="1:7" s="39" customFormat="1" ht="26.4">
      <c r="A123" s="53" t="s">
        <v>380</v>
      </c>
      <c r="B123" s="54" t="s">
        <v>667</v>
      </c>
      <c r="C123" s="54" t="s">
        <v>666</v>
      </c>
      <c r="D123" s="55" t="s">
        <v>235</v>
      </c>
      <c r="E123" s="124">
        <v>7.4969999999999999</v>
      </c>
      <c r="F123" s="125"/>
      <c r="G123" s="56"/>
    </row>
    <row r="124" spans="1:7" s="61" customFormat="1" outlineLevel="1">
      <c r="A124" s="57" t="s">
        <v>665</v>
      </c>
      <c r="B124" s="58" t="s">
        <v>30</v>
      </c>
      <c r="C124" s="59" t="s">
        <v>447</v>
      </c>
      <c r="D124" s="58" t="s">
        <v>446</v>
      </c>
      <c r="E124" s="60">
        <v>4.32</v>
      </c>
      <c r="F124" s="60">
        <v>32.387</v>
      </c>
    </row>
    <row r="125" spans="1:7" s="39" customFormat="1" ht="26.4">
      <c r="A125" s="53" t="s">
        <v>116</v>
      </c>
      <c r="B125" s="54" t="s">
        <v>524</v>
      </c>
      <c r="C125" s="54" t="s">
        <v>523</v>
      </c>
      <c r="D125" s="55" t="s">
        <v>209</v>
      </c>
      <c r="E125" s="124">
        <v>12.37</v>
      </c>
      <c r="F125" s="125"/>
      <c r="G125" s="56"/>
    </row>
    <row r="126" spans="1:7" s="61" customFormat="1" outlineLevel="1">
      <c r="A126" s="57" t="s">
        <v>664</v>
      </c>
      <c r="B126" s="58" t="s">
        <v>30</v>
      </c>
      <c r="C126" s="59" t="s">
        <v>447</v>
      </c>
      <c r="D126" s="58" t="s">
        <v>446</v>
      </c>
      <c r="E126" s="60">
        <v>0.57769999999999999</v>
      </c>
      <c r="F126" s="60">
        <v>7.1460999999999997</v>
      </c>
    </row>
    <row r="127" spans="1:7" s="66" customFormat="1" outlineLevel="1">
      <c r="A127" s="62" t="s">
        <v>663</v>
      </c>
      <c r="B127" s="63" t="s">
        <v>338</v>
      </c>
      <c r="C127" s="64" t="s">
        <v>337</v>
      </c>
      <c r="D127" s="63" t="s">
        <v>336</v>
      </c>
      <c r="E127" s="65">
        <v>0.28999999999999998</v>
      </c>
      <c r="F127" s="65">
        <v>3.5872999999999999</v>
      </c>
    </row>
    <row r="128" spans="1:7" s="39" customFormat="1" ht="52.8">
      <c r="A128" s="53" t="s">
        <v>73</v>
      </c>
      <c r="B128" s="54" t="s">
        <v>520</v>
      </c>
      <c r="C128" s="54" t="s">
        <v>519</v>
      </c>
      <c r="D128" s="55" t="s">
        <v>209</v>
      </c>
      <c r="E128" s="124">
        <v>39.826000000000001</v>
      </c>
      <c r="F128" s="125"/>
      <c r="G128" s="56"/>
    </row>
    <row r="129" spans="1:7" s="66" customFormat="1" outlineLevel="1">
      <c r="A129" s="62" t="s">
        <v>662</v>
      </c>
      <c r="B129" s="63" t="s">
        <v>338</v>
      </c>
      <c r="C129" s="64" t="s">
        <v>337</v>
      </c>
      <c r="D129" s="63" t="s">
        <v>336</v>
      </c>
      <c r="E129" s="65">
        <v>6.9536000000000001E-2</v>
      </c>
      <c r="F129" s="65">
        <v>2.7692999999999999</v>
      </c>
    </row>
    <row r="130" spans="1:7" s="39" customFormat="1" ht="26.4">
      <c r="A130" s="53" t="s">
        <v>373</v>
      </c>
      <c r="B130" s="54" t="s">
        <v>661</v>
      </c>
      <c r="C130" s="54" t="s">
        <v>660</v>
      </c>
      <c r="D130" s="55" t="s">
        <v>659</v>
      </c>
      <c r="E130" s="124">
        <v>9.6299999999999997E-2</v>
      </c>
      <c r="F130" s="125"/>
      <c r="G130" s="56"/>
    </row>
    <row r="131" spans="1:7" s="61" customFormat="1" outlineLevel="1">
      <c r="A131" s="57" t="s">
        <v>658</v>
      </c>
      <c r="B131" s="58" t="s">
        <v>30</v>
      </c>
      <c r="C131" s="59" t="s">
        <v>447</v>
      </c>
      <c r="D131" s="58" t="s">
        <v>446</v>
      </c>
      <c r="E131" s="60">
        <v>333</v>
      </c>
      <c r="F131" s="60">
        <v>32.067900000000002</v>
      </c>
    </row>
    <row r="132" spans="1:7" s="66" customFormat="1" outlineLevel="1">
      <c r="A132" s="62" t="s">
        <v>657</v>
      </c>
      <c r="B132" s="63" t="s">
        <v>412</v>
      </c>
      <c r="C132" s="64" t="s">
        <v>411</v>
      </c>
      <c r="D132" s="63" t="s">
        <v>336</v>
      </c>
      <c r="E132" s="65">
        <v>55.8</v>
      </c>
      <c r="F132" s="65">
        <v>5.3734999999999999</v>
      </c>
    </row>
    <row r="133" spans="1:7" s="66" customFormat="1" outlineLevel="1">
      <c r="A133" s="67" t="s">
        <v>656</v>
      </c>
      <c r="B133" s="68" t="s">
        <v>403</v>
      </c>
      <c r="C133" s="69" t="s">
        <v>402</v>
      </c>
      <c r="D133" s="68" t="s">
        <v>336</v>
      </c>
      <c r="E133" s="70">
        <v>52.64</v>
      </c>
      <c r="F133" s="70">
        <v>5.0692000000000004</v>
      </c>
    </row>
    <row r="134" spans="1:7" s="66" customFormat="1" outlineLevel="1">
      <c r="A134" s="67" t="s">
        <v>655</v>
      </c>
      <c r="B134" s="68" t="s">
        <v>363</v>
      </c>
      <c r="C134" s="69" t="s">
        <v>360</v>
      </c>
      <c r="D134" s="68" t="s">
        <v>336</v>
      </c>
      <c r="E134" s="70">
        <v>4.74</v>
      </c>
      <c r="F134" s="70">
        <v>0.45646199999999998</v>
      </c>
    </row>
    <row r="135" spans="1:7" s="75" customFormat="1" outlineLevel="1">
      <c r="A135" s="71" t="s">
        <v>654</v>
      </c>
      <c r="B135" s="72" t="s">
        <v>301</v>
      </c>
      <c r="C135" s="73" t="s">
        <v>300</v>
      </c>
      <c r="D135" s="72" t="s">
        <v>209</v>
      </c>
      <c r="E135" s="74">
        <v>3.4</v>
      </c>
      <c r="F135" s="74">
        <v>0.32741999999999999</v>
      </c>
    </row>
    <row r="136" spans="1:7" s="75" customFormat="1" outlineLevel="1">
      <c r="A136" s="76" t="s">
        <v>653</v>
      </c>
      <c r="B136" s="77" t="s">
        <v>295</v>
      </c>
      <c r="C136" s="78" t="s">
        <v>294</v>
      </c>
      <c r="D136" s="77" t="s">
        <v>209</v>
      </c>
      <c r="E136" s="79">
        <v>0.05</v>
      </c>
      <c r="F136" s="79">
        <v>4.8149999999999998E-3</v>
      </c>
    </row>
    <row r="137" spans="1:7" s="75" customFormat="1" outlineLevel="1">
      <c r="A137" s="76" t="s">
        <v>652</v>
      </c>
      <c r="B137" s="77" t="s">
        <v>269</v>
      </c>
      <c r="C137" s="78" t="s">
        <v>268</v>
      </c>
      <c r="D137" s="77" t="s">
        <v>209</v>
      </c>
      <c r="E137" s="79">
        <v>0.17</v>
      </c>
      <c r="F137" s="79">
        <v>1.6371E-2</v>
      </c>
    </row>
    <row r="138" spans="1:7" s="75" customFormat="1" ht="24" outlineLevel="1">
      <c r="A138" s="76" t="s">
        <v>651</v>
      </c>
      <c r="B138" s="77" t="s">
        <v>248</v>
      </c>
      <c r="C138" s="78" t="s">
        <v>247</v>
      </c>
      <c r="D138" s="77" t="s">
        <v>235</v>
      </c>
      <c r="E138" s="79">
        <v>0.26</v>
      </c>
      <c r="F138" s="79">
        <v>2.5038000000000001E-2</v>
      </c>
    </row>
    <row r="139" spans="1:7" s="39" customFormat="1">
      <c r="A139" s="53" t="s">
        <v>370</v>
      </c>
      <c r="B139" s="54" t="s">
        <v>845</v>
      </c>
      <c r="C139" s="54" t="s">
        <v>846</v>
      </c>
      <c r="D139" s="55" t="s">
        <v>214</v>
      </c>
      <c r="E139" s="114">
        <v>13</v>
      </c>
      <c r="F139" s="115"/>
      <c r="G139" s="56"/>
    </row>
    <row r="140" spans="1:7" s="39" customFormat="1">
      <c r="A140" s="53" t="s">
        <v>367</v>
      </c>
      <c r="B140" s="54" t="s">
        <v>847</v>
      </c>
      <c r="C140" s="54" t="s">
        <v>848</v>
      </c>
      <c r="D140" s="55" t="s">
        <v>214</v>
      </c>
      <c r="E140" s="114">
        <v>13</v>
      </c>
      <c r="F140" s="115"/>
      <c r="G140" s="56"/>
    </row>
    <row r="141" spans="1:7" s="39" customFormat="1">
      <c r="A141" s="53" t="s">
        <v>364</v>
      </c>
      <c r="B141" s="54" t="s">
        <v>650</v>
      </c>
      <c r="C141" s="54" t="s">
        <v>649</v>
      </c>
      <c r="D141" s="55" t="s">
        <v>235</v>
      </c>
      <c r="E141" s="124">
        <v>0.5</v>
      </c>
      <c r="F141" s="125"/>
      <c r="G141" s="56"/>
    </row>
    <row r="142" spans="1:7" s="61" customFormat="1" outlineLevel="1">
      <c r="A142" s="57" t="s">
        <v>648</v>
      </c>
      <c r="B142" s="58" t="s">
        <v>30</v>
      </c>
      <c r="C142" s="59" t="s">
        <v>447</v>
      </c>
      <c r="D142" s="58" t="s">
        <v>446</v>
      </c>
      <c r="E142" s="60">
        <v>10.7</v>
      </c>
      <c r="F142" s="60">
        <v>5.35</v>
      </c>
    </row>
    <row r="143" spans="1:7" s="66" customFormat="1" outlineLevel="1">
      <c r="A143" s="62" t="s">
        <v>647</v>
      </c>
      <c r="B143" s="63" t="s">
        <v>412</v>
      </c>
      <c r="C143" s="64" t="s">
        <v>411</v>
      </c>
      <c r="D143" s="63" t="s">
        <v>336</v>
      </c>
      <c r="E143" s="65">
        <v>0.47</v>
      </c>
      <c r="F143" s="65">
        <v>0.23499999999999999</v>
      </c>
    </row>
    <row r="144" spans="1:7" s="66" customFormat="1" outlineLevel="1">
      <c r="A144" s="67" t="s">
        <v>646</v>
      </c>
      <c r="B144" s="68" t="s">
        <v>361</v>
      </c>
      <c r="C144" s="69" t="s">
        <v>360</v>
      </c>
      <c r="D144" s="68" t="s">
        <v>336</v>
      </c>
      <c r="E144" s="70">
        <v>0.1</v>
      </c>
      <c r="F144" s="70">
        <v>0.05</v>
      </c>
    </row>
    <row r="145" spans="1:7" s="75" customFormat="1" outlineLevel="1">
      <c r="A145" s="71" t="s">
        <v>645</v>
      </c>
      <c r="B145" s="72" t="s">
        <v>328</v>
      </c>
      <c r="C145" s="73" t="s">
        <v>327</v>
      </c>
      <c r="D145" s="72" t="s">
        <v>235</v>
      </c>
      <c r="E145" s="74">
        <v>1.0149999999999999</v>
      </c>
      <c r="F145" s="74">
        <v>0.50749999999999995</v>
      </c>
    </row>
    <row r="146" spans="1:7" s="75" customFormat="1" outlineLevel="1">
      <c r="A146" s="76" t="s">
        <v>644</v>
      </c>
      <c r="B146" s="77" t="s">
        <v>295</v>
      </c>
      <c r="C146" s="78" t="s">
        <v>294</v>
      </c>
      <c r="D146" s="77" t="s">
        <v>209</v>
      </c>
      <c r="E146" s="79">
        <v>4.0000000000000001E-3</v>
      </c>
      <c r="F146" s="79">
        <v>2E-3</v>
      </c>
    </row>
    <row r="147" spans="1:7" s="75" customFormat="1" outlineLevel="1">
      <c r="A147" s="76" t="s">
        <v>643</v>
      </c>
      <c r="B147" s="77" t="s">
        <v>275</v>
      </c>
      <c r="C147" s="78" t="s">
        <v>274</v>
      </c>
      <c r="D147" s="77" t="s">
        <v>209</v>
      </c>
      <c r="E147" s="79">
        <v>8.9999999999999993E-3</v>
      </c>
      <c r="F147" s="79">
        <v>4.4999999999999997E-3</v>
      </c>
    </row>
    <row r="148" spans="1:7" s="75" customFormat="1" ht="24" outlineLevel="1">
      <c r="A148" s="76" t="s">
        <v>642</v>
      </c>
      <c r="B148" s="77" t="s">
        <v>244</v>
      </c>
      <c r="C148" s="78" t="s">
        <v>243</v>
      </c>
      <c r="D148" s="77" t="s">
        <v>235</v>
      </c>
      <c r="E148" s="79">
        <v>0.02</v>
      </c>
      <c r="F148" s="79">
        <v>0.01</v>
      </c>
    </row>
    <row r="149" spans="1:7" s="75" customFormat="1" outlineLevel="1">
      <c r="A149" s="76" t="s">
        <v>641</v>
      </c>
      <c r="B149" s="77" t="s">
        <v>227</v>
      </c>
      <c r="C149" s="78" t="s">
        <v>226</v>
      </c>
      <c r="D149" s="77" t="s">
        <v>225</v>
      </c>
      <c r="E149" s="79">
        <v>0.72</v>
      </c>
      <c r="F149" s="79">
        <v>0.36</v>
      </c>
    </row>
    <row r="150" spans="1:7" ht="15.75" customHeight="1">
      <c r="A150" s="126" t="s">
        <v>849</v>
      </c>
      <c r="B150" s="127"/>
      <c r="C150" s="127"/>
      <c r="D150" s="127"/>
      <c r="E150" s="127"/>
      <c r="F150" s="128"/>
    </row>
    <row r="151" spans="1:7" s="39" customFormat="1">
      <c r="A151" s="53" t="s">
        <v>362</v>
      </c>
      <c r="B151" s="54" t="s">
        <v>850</v>
      </c>
      <c r="C151" s="54" t="s">
        <v>851</v>
      </c>
      <c r="D151" s="55" t="s">
        <v>235</v>
      </c>
      <c r="E151" s="124">
        <v>1</v>
      </c>
      <c r="F151" s="125"/>
      <c r="G151" s="56"/>
    </row>
    <row r="152" spans="1:7" s="61" customFormat="1" outlineLevel="1">
      <c r="A152" s="57" t="s">
        <v>638</v>
      </c>
      <c r="B152" s="58" t="s">
        <v>30</v>
      </c>
      <c r="C152" s="59" t="s">
        <v>447</v>
      </c>
      <c r="D152" s="58" t="s">
        <v>446</v>
      </c>
      <c r="E152" s="60">
        <v>9.59</v>
      </c>
      <c r="F152" s="60">
        <v>9.59</v>
      </c>
    </row>
    <row r="153" spans="1:7" s="66" customFormat="1" ht="24" outlineLevel="1">
      <c r="A153" s="62" t="s">
        <v>637</v>
      </c>
      <c r="B153" s="63" t="s">
        <v>416</v>
      </c>
      <c r="C153" s="64" t="s">
        <v>415</v>
      </c>
      <c r="D153" s="63" t="s">
        <v>336</v>
      </c>
      <c r="E153" s="65">
        <v>2.84</v>
      </c>
      <c r="F153" s="65">
        <v>2.84</v>
      </c>
    </row>
    <row r="154" spans="1:7" s="66" customFormat="1" ht="24" outlineLevel="1">
      <c r="A154" s="67" t="s">
        <v>636</v>
      </c>
      <c r="B154" s="68" t="s">
        <v>388</v>
      </c>
      <c r="C154" s="69" t="s">
        <v>387</v>
      </c>
      <c r="D154" s="68" t="s">
        <v>336</v>
      </c>
      <c r="E154" s="70">
        <v>5.68</v>
      </c>
      <c r="F154" s="70">
        <v>5.68</v>
      </c>
    </row>
    <row r="155" spans="1:7" s="39" customFormat="1" ht="26.4">
      <c r="A155" s="53" t="s">
        <v>359</v>
      </c>
      <c r="B155" s="54" t="s">
        <v>479</v>
      </c>
      <c r="C155" s="54" t="s">
        <v>852</v>
      </c>
      <c r="D155" s="55" t="s">
        <v>853</v>
      </c>
      <c r="E155" s="124">
        <v>9.6600000000000005E-2</v>
      </c>
      <c r="F155" s="125"/>
      <c r="G155" s="56"/>
    </row>
    <row r="156" spans="1:7" s="61" customFormat="1" outlineLevel="1">
      <c r="A156" s="57" t="s">
        <v>854</v>
      </c>
      <c r="B156" s="58" t="s">
        <v>30</v>
      </c>
      <c r="C156" s="59" t="s">
        <v>447</v>
      </c>
      <c r="D156" s="58" t="s">
        <v>446</v>
      </c>
      <c r="E156" s="60">
        <v>10.84</v>
      </c>
      <c r="F156" s="60">
        <v>1.0470999999999999</v>
      </c>
    </row>
    <row r="157" spans="1:7" s="66" customFormat="1" outlineLevel="1">
      <c r="A157" s="62" t="s">
        <v>855</v>
      </c>
      <c r="B157" s="63" t="s">
        <v>412</v>
      </c>
      <c r="C157" s="64" t="s">
        <v>411</v>
      </c>
      <c r="D157" s="63" t="s">
        <v>336</v>
      </c>
      <c r="E157" s="65">
        <v>0.88</v>
      </c>
      <c r="F157" s="65">
        <v>8.5008E-2</v>
      </c>
    </row>
    <row r="158" spans="1:7" s="66" customFormat="1" outlineLevel="1">
      <c r="A158" s="67" t="s">
        <v>856</v>
      </c>
      <c r="B158" s="68" t="s">
        <v>358</v>
      </c>
      <c r="C158" s="69" t="s">
        <v>357</v>
      </c>
      <c r="D158" s="68" t="s">
        <v>336</v>
      </c>
      <c r="E158" s="70">
        <v>3.65</v>
      </c>
      <c r="F158" s="70">
        <v>0.35259000000000001</v>
      </c>
    </row>
    <row r="159" spans="1:7" s="75" customFormat="1" outlineLevel="1">
      <c r="A159" s="71" t="s">
        <v>857</v>
      </c>
      <c r="B159" s="72" t="s">
        <v>265</v>
      </c>
      <c r="C159" s="73" t="s">
        <v>264</v>
      </c>
      <c r="D159" s="72" t="s">
        <v>235</v>
      </c>
      <c r="E159" s="74">
        <v>8</v>
      </c>
      <c r="F159" s="74">
        <v>0.77280000000000004</v>
      </c>
    </row>
    <row r="160" spans="1:7" s="75" customFormat="1" outlineLevel="1">
      <c r="A160" s="76" t="s">
        <v>858</v>
      </c>
      <c r="B160" s="77" t="s">
        <v>232</v>
      </c>
      <c r="C160" s="78" t="s">
        <v>231</v>
      </c>
      <c r="D160" s="77" t="s">
        <v>230</v>
      </c>
      <c r="E160" s="79">
        <v>2</v>
      </c>
      <c r="F160" s="79">
        <v>0.19320000000000001</v>
      </c>
    </row>
    <row r="161" spans="1:7" s="39" customFormat="1" ht="26.4">
      <c r="A161" s="53" t="s">
        <v>356</v>
      </c>
      <c r="B161" s="54" t="s">
        <v>524</v>
      </c>
      <c r="C161" s="54" t="s">
        <v>523</v>
      </c>
      <c r="D161" s="55" t="s">
        <v>209</v>
      </c>
      <c r="E161" s="124">
        <v>2</v>
      </c>
      <c r="F161" s="125"/>
      <c r="G161" s="56"/>
    </row>
    <row r="162" spans="1:7" s="61" customFormat="1" outlineLevel="1">
      <c r="A162" s="57" t="s">
        <v>859</v>
      </c>
      <c r="B162" s="58" t="s">
        <v>30</v>
      </c>
      <c r="C162" s="59" t="s">
        <v>447</v>
      </c>
      <c r="D162" s="58" t="s">
        <v>446</v>
      </c>
      <c r="E162" s="60">
        <v>0.57769999999999999</v>
      </c>
      <c r="F162" s="60">
        <v>1.1554</v>
      </c>
    </row>
    <row r="163" spans="1:7" s="66" customFormat="1" outlineLevel="1">
      <c r="A163" s="62" t="s">
        <v>860</v>
      </c>
      <c r="B163" s="63" t="s">
        <v>338</v>
      </c>
      <c r="C163" s="64" t="s">
        <v>337</v>
      </c>
      <c r="D163" s="63" t="s">
        <v>336</v>
      </c>
      <c r="E163" s="65">
        <v>0.28999999999999998</v>
      </c>
      <c r="F163" s="65">
        <v>0.57999999999999996</v>
      </c>
    </row>
    <row r="164" spans="1:7" s="39" customFormat="1" ht="52.8">
      <c r="A164" s="53" t="s">
        <v>353</v>
      </c>
      <c r="B164" s="54" t="s">
        <v>520</v>
      </c>
      <c r="C164" s="54" t="s">
        <v>519</v>
      </c>
      <c r="D164" s="55" t="s">
        <v>209</v>
      </c>
      <c r="E164" s="124">
        <v>2.0966</v>
      </c>
      <c r="F164" s="125"/>
      <c r="G164" s="56"/>
    </row>
    <row r="165" spans="1:7" s="66" customFormat="1" outlineLevel="1">
      <c r="A165" s="62" t="s">
        <v>634</v>
      </c>
      <c r="B165" s="63" t="s">
        <v>338</v>
      </c>
      <c r="C165" s="64" t="s">
        <v>337</v>
      </c>
      <c r="D165" s="63" t="s">
        <v>336</v>
      </c>
      <c r="E165" s="65">
        <v>6.9536000000000001E-2</v>
      </c>
      <c r="F165" s="65">
        <v>0.145789</v>
      </c>
    </row>
    <row r="166" spans="1:7" s="39" customFormat="1" ht="52.8">
      <c r="A166" s="53" t="s">
        <v>350</v>
      </c>
      <c r="B166" s="54" t="s">
        <v>861</v>
      </c>
      <c r="C166" s="54" t="s">
        <v>862</v>
      </c>
      <c r="D166" s="55" t="s">
        <v>209</v>
      </c>
      <c r="E166" s="124">
        <v>0.13800000000000001</v>
      </c>
      <c r="F166" s="125"/>
      <c r="G166" s="56"/>
    </row>
    <row r="167" spans="1:7" s="61" customFormat="1" outlineLevel="1">
      <c r="A167" s="57" t="s">
        <v>630</v>
      </c>
      <c r="B167" s="58" t="s">
        <v>30</v>
      </c>
      <c r="C167" s="59" t="s">
        <v>447</v>
      </c>
      <c r="D167" s="58" t="s">
        <v>446</v>
      </c>
      <c r="E167" s="60">
        <v>141.13</v>
      </c>
      <c r="F167" s="60">
        <v>19.475899999999999</v>
      </c>
    </row>
    <row r="168" spans="1:7" s="66" customFormat="1" ht="24" outlineLevel="1">
      <c r="A168" s="62" t="s">
        <v>629</v>
      </c>
      <c r="B168" s="63" t="s">
        <v>863</v>
      </c>
      <c r="C168" s="64" t="s">
        <v>864</v>
      </c>
      <c r="D168" s="63" t="s">
        <v>336</v>
      </c>
      <c r="E168" s="65">
        <v>0.6</v>
      </c>
      <c r="F168" s="65">
        <v>8.2799999999999999E-2</v>
      </c>
    </row>
    <row r="169" spans="1:7" s="66" customFormat="1" outlineLevel="1">
      <c r="A169" s="67" t="s">
        <v>628</v>
      </c>
      <c r="B169" s="68" t="s">
        <v>865</v>
      </c>
      <c r="C169" s="69" t="s">
        <v>866</v>
      </c>
      <c r="D169" s="68" t="s">
        <v>336</v>
      </c>
      <c r="E169" s="70">
        <v>10.37</v>
      </c>
      <c r="F169" s="70">
        <v>1.4311</v>
      </c>
    </row>
    <row r="170" spans="1:7" s="66" customFormat="1" outlineLevel="1">
      <c r="A170" s="67" t="s">
        <v>627</v>
      </c>
      <c r="B170" s="68" t="s">
        <v>394</v>
      </c>
      <c r="C170" s="69" t="s">
        <v>393</v>
      </c>
      <c r="D170" s="68" t="s">
        <v>336</v>
      </c>
      <c r="E170" s="70">
        <v>39.4</v>
      </c>
      <c r="F170" s="70">
        <v>5.4371999999999998</v>
      </c>
    </row>
    <row r="171" spans="1:7" s="66" customFormat="1" outlineLevel="1">
      <c r="A171" s="67" t="s">
        <v>626</v>
      </c>
      <c r="B171" s="68" t="s">
        <v>867</v>
      </c>
      <c r="C171" s="69" t="s">
        <v>868</v>
      </c>
      <c r="D171" s="68" t="s">
        <v>336</v>
      </c>
      <c r="E171" s="70">
        <v>2</v>
      </c>
      <c r="F171" s="70">
        <v>0.27600000000000002</v>
      </c>
    </row>
    <row r="172" spans="1:7" s="66" customFormat="1" outlineLevel="1">
      <c r="A172" s="67" t="s">
        <v>625</v>
      </c>
      <c r="B172" s="68" t="s">
        <v>869</v>
      </c>
      <c r="C172" s="69" t="s">
        <v>870</v>
      </c>
      <c r="D172" s="68" t="s">
        <v>336</v>
      </c>
      <c r="E172" s="70">
        <v>18.8</v>
      </c>
      <c r="F172" s="70">
        <v>2.5943999999999998</v>
      </c>
    </row>
    <row r="173" spans="1:7" s="66" customFormat="1" outlineLevel="1">
      <c r="A173" s="67" t="s">
        <v>871</v>
      </c>
      <c r="B173" s="68" t="s">
        <v>872</v>
      </c>
      <c r="C173" s="69" t="s">
        <v>873</v>
      </c>
      <c r="D173" s="68" t="s">
        <v>336</v>
      </c>
      <c r="E173" s="70">
        <v>4</v>
      </c>
      <c r="F173" s="70">
        <v>0.55200000000000005</v>
      </c>
    </row>
    <row r="174" spans="1:7" s="66" customFormat="1" outlineLevel="1">
      <c r="A174" s="67" t="s">
        <v>874</v>
      </c>
      <c r="B174" s="68" t="s">
        <v>375</v>
      </c>
      <c r="C174" s="69" t="s">
        <v>374</v>
      </c>
      <c r="D174" s="68" t="s">
        <v>336</v>
      </c>
      <c r="E174" s="70">
        <v>30.3</v>
      </c>
      <c r="F174" s="70">
        <v>4.1814</v>
      </c>
    </row>
    <row r="175" spans="1:7" s="66" customFormat="1" outlineLevel="1">
      <c r="A175" s="67" t="s">
        <v>875</v>
      </c>
      <c r="B175" s="68" t="s">
        <v>876</v>
      </c>
      <c r="C175" s="69" t="s">
        <v>877</v>
      </c>
      <c r="D175" s="68" t="s">
        <v>336</v>
      </c>
      <c r="E175" s="70">
        <v>1.2</v>
      </c>
      <c r="F175" s="70">
        <v>0.1656</v>
      </c>
    </row>
    <row r="176" spans="1:7" s="66" customFormat="1" outlineLevel="1">
      <c r="A176" s="67" t="s">
        <v>878</v>
      </c>
      <c r="B176" s="68" t="s">
        <v>358</v>
      </c>
      <c r="C176" s="69" t="s">
        <v>357</v>
      </c>
      <c r="D176" s="68" t="s">
        <v>336</v>
      </c>
      <c r="E176" s="70">
        <v>0.9</v>
      </c>
      <c r="F176" s="70">
        <v>0.1242</v>
      </c>
    </row>
    <row r="177" spans="1:7" s="75" customFormat="1" outlineLevel="1">
      <c r="A177" s="71" t="s">
        <v>879</v>
      </c>
      <c r="B177" s="72" t="s">
        <v>265</v>
      </c>
      <c r="C177" s="73" t="s">
        <v>264</v>
      </c>
      <c r="D177" s="72" t="s">
        <v>235</v>
      </c>
      <c r="E177" s="74">
        <v>30.1</v>
      </c>
      <c r="F177" s="74">
        <v>4.1538000000000004</v>
      </c>
    </row>
    <row r="178" spans="1:7" s="75" customFormat="1" outlineLevel="1">
      <c r="A178" s="76" t="s">
        <v>880</v>
      </c>
      <c r="B178" s="77" t="s">
        <v>881</v>
      </c>
      <c r="C178" s="78" t="s">
        <v>882</v>
      </c>
      <c r="D178" s="77" t="s">
        <v>209</v>
      </c>
      <c r="E178" s="79">
        <v>1.9E-2</v>
      </c>
      <c r="F178" s="79">
        <v>2.6220000000000002E-3</v>
      </c>
    </row>
    <row r="179" spans="1:7" s="75" customFormat="1" outlineLevel="1">
      <c r="A179" s="76" t="s">
        <v>883</v>
      </c>
      <c r="B179" s="77" t="s">
        <v>234</v>
      </c>
      <c r="C179" s="78" t="s">
        <v>233</v>
      </c>
      <c r="D179" s="77" t="s">
        <v>214</v>
      </c>
      <c r="E179" s="79">
        <v>8</v>
      </c>
      <c r="F179" s="79">
        <v>1.1040000000000001</v>
      </c>
    </row>
    <row r="180" spans="1:7" s="75" customFormat="1" outlineLevel="1">
      <c r="A180" s="76" t="s">
        <v>884</v>
      </c>
      <c r="B180" s="77" t="s">
        <v>885</v>
      </c>
      <c r="C180" s="78" t="s">
        <v>886</v>
      </c>
      <c r="D180" s="77" t="s">
        <v>214</v>
      </c>
      <c r="E180" s="79">
        <v>4</v>
      </c>
      <c r="F180" s="79">
        <v>0.55200000000000005</v>
      </c>
    </row>
    <row r="181" spans="1:7" s="75" customFormat="1" outlineLevel="1">
      <c r="A181" s="76" t="s">
        <v>887</v>
      </c>
      <c r="B181" s="77" t="s">
        <v>232</v>
      </c>
      <c r="C181" s="78" t="s">
        <v>231</v>
      </c>
      <c r="D181" s="77" t="s">
        <v>230</v>
      </c>
      <c r="E181" s="79">
        <v>5.12</v>
      </c>
      <c r="F181" s="79">
        <v>0.70655999999999997</v>
      </c>
    </row>
    <row r="182" spans="1:7" s="39" customFormat="1" ht="26.4">
      <c r="A182" s="53" t="s">
        <v>348</v>
      </c>
      <c r="B182" s="54" t="s">
        <v>888</v>
      </c>
      <c r="C182" s="54" t="s">
        <v>889</v>
      </c>
      <c r="D182" s="55" t="s">
        <v>659</v>
      </c>
      <c r="E182" s="124">
        <v>0.01</v>
      </c>
      <c r="F182" s="125"/>
      <c r="G182" s="56"/>
    </row>
    <row r="183" spans="1:7" s="61" customFormat="1" outlineLevel="1">
      <c r="A183" s="57" t="s">
        <v>621</v>
      </c>
      <c r="B183" s="58" t="s">
        <v>30</v>
      </c>
      <c r="C183" s="59" t="s">
        <v>447</v>
      </c>
      <c r="D183" s="58" t="s">
        <v>446</v>
      </c>
      <c r="E183" s="60">
        <v>180</v>
      </c>
      <c r="F183" s="60">
        <v>1.8</v>
      </c>
    </row>
    <row r="184" spans="1:7" s="66" customFormat="1" outlineLevel="1">
      <c r="A184" s="62" t="s">
        <v>620</v>
      </c>
      <c r="B184" s="63" t="s">
        <v>890</v>
      </c>
      <c r="C184" s="64" t="s">
        <v>891</v>
      </c>
      <c r="D184" s="63" t="s">
        <v>336</v>
      </c>
      <c r="E184" s="65">
        <v>48</v>
      </c>
      <c r="F184" s="65">
        <v>0.48</v>
      </c>
    </row>
    <row r="185" spans="1:7" s="66" customFormat="1" outlineLevel="1">
      <c r="A185" s="67" t="s">
        <v>619</v>
      </c>
      <c r="B185" s="68" t="s">
        <v>361</v>
      </c>
      <c r="C185" s="69" t="s">
        <v>360</v>
      </c>
      <c r="D185" s="68" t="s">
        <v>336</v>
      </c>
      <c r="E185" s="70">
        <v>0.13</v>
      </c>
      <c r="F185" s="70">
        <v>1.2999999999999999E-3</v>
      </c>
    </row>
    <row r="186" spans="1:7" s="75" customFormat="1" outlineLevel="1">
      <c r="A186" s="71" t="s">
        <v>618</v>
      </c>
      <c r="B186" s="72" t="s">
        <v>328</v>
      </c>
      <c r="C186" s="73" t="s">
        <v>327</v>
      </c>
      <c r="D186" s="72" t="s">
        <v>235</v>
      </c>
      <c r="E186" s="74">
        <v>102</v>
      </c>
      <c r="F186" s="74">
        <v>1.02</v>
      </c>
    </row>
    <row r="187" spans="1:7" s="75" customFormat="1" outlineLevel="1">
      <c r="A187" s="76" t="s">
        <v>617</v>
      </c>
      <c r="B187" s="77" t="s">
        <v>892</v>
      </c>
      <c r="C187" s="78" t="s">
        <v>893</v>
      </c>
      <c r="D187" s="77" t="s">
        <v>225</v>
      </c>
      <c r="E187" s="79">
        <v>250</v>
      </c>
      <c r="F187" s="79">
        <v>2.5</v>
      </c>
    </row>
    <row r="188" spans="1:7" s="39" customFormat="1" ht="26.4">
      <c r="A188" s="53" t="s">
        <v>345</v>
      </c>
      <c r="B188" s="54" t="s">
        <v>640</v>
      </c>
      <c r="C188" s="54" t="s">
        <v>639</v>
      </c>
      <c r="D188" s="55" t="s">
        <v>214</v>
      </c>
      <c r="E188" s="124">
        <v>33</v>
      </c>
      <c r="F188" s="125"/>
      <c r="G188" s="56"/>
    </row>
    <row r="189" spans="1:7" s="61" customFormat="1" outlineLevel="1">
      <c r="A189" s="57" t="s">
        <v>615</v>
      </c>
      <c r="B189" s="58" t="s">
        <v>30</v>
      </c>
      <c r="C189" s="59" t="s">
        <v>447</v>
      </c>
      <c r="D189" s="58" t="s">
        <v>446</v>
      </c>
      <c r="E189" s="60">
        <v>0.6</v>
      </c>
      <c r="F189" s="60">
        <v>19.8</v>
      </c>
    </row>
    <row r="190" spans="1:7" s="66" customFormat="1" outlineLevel="1">
      <c r="A190" s="62" t="s">
        <v>894</v>
      </c>
      <c r="B190" s="63" t="s">
        <v>412</v>
      </c>
      <c r="C190" s="64" t="s">
        <v>411</v>
      </c>
      <c r="D190" s="63" t="s">
        <v>336</v>
      </c>
      <c r="E190" s="65">
        <v>0.04</v>
      </c>
      <c r="F190" s="65">
        <v>1.32</v>
      </c>
    </row>
    <row r="191" spans="1:7" s="66" customFormat="1" outlineLevel="1">
      <c r="A191" s="67" t="s">
        <v>895</v>
      </c>
      <c r="B191" s="68" t="s">
        <v>361</v>
      </c>
      <c r="C191" s="69" t="s">
        <v>360</v>
      </c>
      <c r="D191" s="68" t="s">
        <v>336</v>
      </c>
      <c r="E191" s="70">
        <v>0.04</v>
      </c>
      <c r="F191" s="70">
        <v>1.32</v>
      </c>
    </row>
    <row r="192" spans="1:7" s="75" customFormat="1" outlineLevel="1">
      <c r="A192" s="71" t="s">
        <v>896</v>
      </c>
      <c r="B192" s="72" t="s">
        <v>325</v>
      </c>
      <c r="C192" s="73" t="s">
        <v>324</v>
      </c>
      <c r="D192" s="72" t="s">
        <v>235</v>
      </c>
      <c r="E192" s="74">
        <v>0.01</v>
      </c>
      <c r="F192" s="74">
        <v>0.33</v>
      </c>
    </row>
    <row r="193" spans="1:7" s="39" customFormat="1">
      <c r="A193" s="53" t="s">
        <v>342</v>
      </c>
      <c r="B193" s="54" t="s">
        <v>897</v>
      </c>
      <c r="C193" s="54" t="s">
        <v>898</v>
      </c>
      <c r="D193" s="55" t="s">
        <v>214</v>
      </c>
      <c r="E193" s="114">
        <v>33</v>
      </c>
      <c r="F193" s="115"/>
      <c r="G193" s="56"/>
    </row>
    <row r="194" spans="1:7" s="39" customFormat="1">
      <c r="A194" s="53" t="s">
        <v>339</v>
      </c>
      <c r="B194" s="54" t="s">
        <v>529</v>
      </c>
      <c r="C194" s="54" t="s">
        <v>292</v>
      </c>
      <c r="D194" s="55" t="s">
        <v>230</v>
      </c>
      <c r="E194" s="114">
        <v>35.35</v>
      </c>
      <c r="F194" s="115"/>
      <c r="G194" s="56"/>
    </row>
    <row r="195" spans="1:7" s="39" customFormat="1" ht="52.8">
      <c r="A195" s="53" t="s">
        <v>335</v>
      </c>
      <c r="B195" s="54" t="s">
        <v>520</v>
      </c>
      <c r="C195" s="54" t="s">
        <v>519</v>
      </c>
      <c r="D195" s="55" t="s">
        <v>209</v>
      </c>
      <c r="E195" s="124">
        <v>0.42899999999999999</v>
      </c>
      <c r="F195" s="125"/>
      <c r="G195" s="56"/>
    </row>
    <row r="196" spans="1:7" s="66" customFormat="1" outlineLevel="1">
      <c r="A196" s="62" t="s">
        <v>899</v>
      </c>
      <c r="B196" s="63" t="s">
        <v>338</v>
      </c>
      <c r="C196" s="64" t="s">
        <v>337</v>
      </c>
      <c r="D196" s="63" t="s">
        <v>336</v>
      </c>
      <c r="E196" s="65">
        <v>6.9536000000000001E-2</v>
      </c>
      <c r="F196" s="65">
        <v>2.9831E-2</v>
      </c>
    </row>
    <row r="197" spans="1:7" ht="15.75" customHeight="1">
      <c r="A197" s="126" t="s">
        <v>900</v>
      </c>
      <c r="B197" s="127"/>
      <c r="C197" s="127"/>
      <c r="D197" s="127"/>
      <c r="E197" s="127"/>
      <c r="F197" s="128"/>
    </row>
    <row r="198" spans="1:7" s="39" customFormat="1" ht="26.4">
      <c r="A198" s="53" t="s">
        <v>332</v>
      </c>
      <c r="B198" s="54" t="s">
        <v>901</v>
      </c>
      <c r="C198" s="54" t="s">
        <v>902</v>
      </c>
      <c r="D198" s="55" t="s">
        <v>622</v>
      </c>
      <c r="E198" s="124">
        <v>1.53</v>
      </c>
      <c r="F198" s="125"/>
      <c r="G198" s="56"/>
    </row>
    <row r="199" spans="1:7" s="61" customFormat="1" outlineLevel="1">
      <c r="A199" s="57" t="s">
        <v>903</v>
      </c>
      <c r="B199" s="58" t="s">
        <v>30</v>
      </c>
      <c r="C199" s="59" t="s">
        <v>447</v>
      </c>
      <c r="D199" s="58" t="s">
        <v>446</v>
      </c>
      <c r="E199" s="60">
        <v>37.799999999999997</v>
      </c>
      <c r="F199" s="60">
        <v>57.834000000000003</v>
      </c>
    </row>
    <row r="200" spans="1:7" s="66" customFormat="1" outlineLevel="1">
      <c r="A200" s="62" t="s">
        <v>904</v>
      </c>
      <c r="B200" s="63" t="s">
        <v>412</v>
      </c>
      <c r="C200" s="64" t="s">
        <v>411</v>
      </c>
      <c r="D200" s="63" t="s">
        <v>336</v>
      </c>
      <c r="E200" s="65">
        <v>2.2200000000000002</v>
      </c>
      <c r="F200" s="65">
        <v>3.3965999999999998</v>
      </c>
    </row>
    <row r="201" spans="1:7" s="66" customFormat="1" outlineLevel="1">
      <c r="A201" s="67" t="s">
        <v>905</v>
      </c>
      <c r="B201" s="68" t="s">
        <v>361</v>
      </c>
      <c r="C201" s="69" t="s">
        <v>360</v>
      </c>
      <c r="D201" s="68" t="s">
        <v>336</v>
      </c>
      <c r="E201" s="70">
        <v>0.2</v>
      </c>
      <c r="F201" s="70">
        <v>0.30599999999999999</v>
      </c>
    </row>
    <row r="202" spans="1:7" s="66" customFormat="1" outlineLevel="1">
      <c r="A202" s="67" t="s">
        <v>906</v>
      </c>
      <c r="B202" s="68" t="s">
        <v>358</v>
      </c>
      <c r="C202" s="69" t="s">
        <v>357</v>
      </c>
      <c r="D202" s="68" t="s">
        <v>336</v>
      </c>
      <c r="E202" s="70">
        <v>2.0299999999999998</v>
      </c>
      <c r="F202" s="70">
        <v>3.1059000000000001</v>
      </c>
    </row>
    <row r="203" spans="1:7" s="75" customFormat="1" outlineLevel="1">
      <c r="A203" s="71" t="s">
        <v>907</v>
      </c>
      <c r="B203" s="72" t="s">
        <v>265</v>
      </c>
      <c r="C203" s="73" t="s">
        <v>264</v>
      </c>
      <c r="D203" s="72" t="s">
        <v>235</v>
      </c>
      <c r="E203" s="74">
        <v>3.04</v>
      </c>
      <c r="F203" s="74">
        <v>4.6512000000000002</v>
      </c>
    </row>
    <row r="204" spans="1:7" s="75" customFormat="1" outlineLevel="1">
      <c r="A204" s="76" t="s">
        <v>908</v>
      </c>
      <c r="B204" s="77" t="s">
        <v>263</v>
      </c>
      <c r="C204" s="78" t="s">
        <v>231</v>
      </c>
      <c r="D204" s="77" t="s">
        <v>230</v>
      </c>
      <c r="E204" s="79">
        <v>0.75</v>
      </c>
      <c r="F204" s="79">
        <v>1.1475</v>
      </c>
    </row>
    <row r="205" spans="1:7" s="39" customFormat="1" ht="26.4">
      <c r="A205" s="53" t="s">
        <v>329</v>
      </c>
      <c r="B205" s="54" t="s">
        <v>909</v>
      </c>
      <c r="C205" s="54" t="s">
        <v>910</v>
      </c>
      <c r="D205" s="55" t="s">
        <v>622</v>
      </c>
      <c r="E205" s="124">
        <v>0.08</v>
      </c>
      <c r="F205" s="125"/>
      <c r="G205" s="56"/>
    </row>
    <row r="206" spans="1:7" s="61" customFormat="1" outlineLevel="1">
      <c r="A206" s="57" t="s">
        <v>585</v>
      </c>
      <c r="B206" s="58" t="s">
        <v>30</v>
      </c>
      <c r="C206" s="59" t="s">
        <v>447</v>
      </c>
      <c r="D206" s="58" t="s">
        <v>446</v>
      </c>
      <c r="E206" s="60">
        <v>37.799999999999997</v>
      </c>
      <c r="F206" s="60">
        <v>3.024</v>
      </c>
    </row>
    <row r="207" spans="1:7" s="66" customFormat="1" outlineLevel="1">
      <c r="A207" s="62" t="s">
        <v>584</v>
      </c>
      <c r="B207" s="63" t="s">
        <v>412</v>
      </c>
      <c r="C207" s="64" t="s">
        <v>411</v>
      </c>
      <c r="D207" s="63" t="s">
        <v>336</v>
      </c>
      <c r="E207" s="65">
        <v>2.2200000000000002</v>
      </c>
      <c r="F207" s="65">
        <v>0.17760000000000001</v>
      </c>
    </row>
    <row r="208" spans="1:7" s="66" customFormat="1" outlineLevel="1">
      <c r="A208" s="67" t="s">
        <v>583</v>
      </c>
      <c r="B208" s="68" t="s">
        <v>361</v>
      </c>
      <c r="C208" s="69" t="s">
        <v>360</v>
      </c>
      <c r="D208" s="68" t="s">
        <v>336</v>
      </c>
      <c r="E208" s="70">
        <v>0.2</v>
      </c>
      <c r="F208" s="70">
        <v>1.6E-2</v>
      </c>
    </row>
    <row r="209" spans="1:7" s="66" customFormat="1" outlineLevel="1">
      <c r="A209" s="67" t="s">
        <v>582</v>
      </c>
      <c r="B209" s="68" t="s">
        <v>358</v>
      </c>
      <c r="C209" s="69" t="s">
        <v>357</v>
      </c>
      <c r="D209" s="68" t="s">
        <v>336</v>
      </c>
      <c r="E209" s="70">
        <v>2.0299999999999998</v>
      </c>
      <c r="F209" s="70">
        <v>0.16239999999999999</v>
      </c>
    </row>
    <row r="210" spans="1:7" s="75" customFormat="1" outlineLevel="1">
      <c r="A210" s="71" t="s">
        <v>581</v>
      </c>
      <c r="B210" s="72" t="s">
        <v>265</v>
      </c>
      <c r="C210" s="73" t="s">
        <v>264</v>
      </c>
      <c r="D210" s="72" t="s">
        <v>235</v>
      </c>
      <c r="E210" s="74">
        <v>3.04</v>
      </c>
      <c r="F210" s="74">
        <v>0.2432</v>
      </c>
    </row>
    <row r="211" spans="1:7" s="75" customFormat="1" outlineLevel="1">
      <c r="A211" s="76" t="s">
        <v>580</v>
      </c>
      <c r="B211" s="77" t="s">
        <v>263</v>
      </c>
      <c r="C211" s="78" t="s">
        <v>231</v>
      </c>
      <c r="D211" s="77" t="s">
        <v>230</v>
      </c>
      <c r="E211" s="79">
        <v>0.75</v>
      </c>
      <c r="F211" s="79">
        <v>0.06</v>
      </c>
    </row>
    <row r="212" spans="1:7" s="39" customFormat="1" ht="26.4">
      <c r="A212" s="53" t="s">
        <v>326</v>
      </c>
      <c r="B212" s="54" t="s">
        <v>911</v>
      </c>
      <c r="C212" s="54" t="s">
        <v>912</v>
      </c>
      <c r="D212" s="55" t="s">
        <v>622</v>
      </c>
      <c r="E212" s="124">
        <v>0.09</v>
      </c>
      <c r="F212" s="125"/>
      <c r="G212" s="56"/>
    </row>
    <row r="213" spans="1:7" s="61" customFormat="1" outlineLevel="1">
      <c r="A213" s="57" t="s">
        <v>571</v>
      </c>
      <c r="B213" s="58" t="s">
        <v>30</v>
      </c>
      <c r="C213" s="59" t="s">
        <v>447</v>
      </c>
      <c r="D213" s="58" t="s">
        <v>446</v>
      </c>
      <c r="E213" s="60">
        <v>37.799999999999997</v>
      </c>
      <c r="F213" s="60">
        <v>3.4020000000000001</v>
      </c>
    </row>
    <row r="214" spans="1:7" s="66" customFormat="1" outlineLevel="1">
      <c r="A214" s="62" t="s">
        <v>570</v>
      </c>
      <c r="B214" s="63" t="s">
        <v>412</v>
      </c>
      <c r="C214" s="64" t="s">
        <v>411</v>
      </c>
      <c r="D214" s="63" t="s">
        <v>336</v>
      </c>
      <c r="E214" s="65">
        <v>2.2200000000000002</v>
      </c>
      <c r="F214" s="65">
        <v>0.19980000000000001</v>
      </c>
    </row>
    <row r="215" spans="1:7" s="66" customFormat="1" outlineLevel="1">
      <c r="A215" s="67" t="s">
        <v>569</v>
      </c>
      <c r="B215" s="68" t="s">
        <v>361</v>
      </c>
      <c r="C215" s="69" t="s">
        <v>360</v>
      </c>
      <c r="D215" s="68" t="s">
        <v>336</v>
      </c>
      <c r="E215" s="70">
        <v>0.2</v>
      </c>
      <c r="F215" s="70">
        <v>1.7999999999999999E-2</v>
      </c>
    </row>
    <row r="216" spans="1:7" s="66" customFormat="1" outlineLevel="1">
      <c r="A216" s="67" t="s">
        <v>568</v>
      </c>
      <c r="B216" s="68" t="s">
        <v>358</v>
      </c>
      <c r="C216" s="69" t="s">
        <v>357</v>
      </c>
      <c r="D216" s="68" t="s">
        <v>336</v>
      </c>
      <c r="E216" s="70">
        <v>2.0299999999999998</v>
      </c>
      <c r="F216" s="70">
        <v>0.1827</v>
      </c>
    </row>
    <row r="217" spans="1:7" s="75" customFormat="1" outlineLevel="1">
      <c r="A217" s="71" t="s">
        <v>567</v>
      </c>
      <c r="B217" s="72" t="s">
        <v>265</v>
      </c>
      <c r="C217" s="73" t="s">
        <v>264</v>
      </c>
      <c r="D217" s="72" t="s">
        <v>235</v>
      </c>
      <c r="E217" s="74">
        <v>3.04</v>
      </c>
      <c r="F217" s="74">
        <v>0.27360000000000001</v>
      </c>
    </row>
    <row r="218" spans="1:7" s="75" customFormat="1" outlineLevel="1">
      <c r="A218" s="76" t="s">
        <v>566</v>
      </c>
      <c r="B218" s="77" t="s">
        <v>263</v>
      </c>
      <c r="C218" s="78" t="s">
        <v>231</v>
      </c>
      <c r="D218" s="77" t="s">
        <v>230</v>
      </c>
      <c r="E218" s="79">
        <v>0.75</v>
      </c>
      <c r="F218" s="79">
        <v>6.7500000000000004E-2</v>
      </c>
    </row>
    <row r="219" spans="1:7" s="39" customFormat="1" ht="52.8">
      <c r="A219" s="53" t="s">
        <v>323</v>
      </c>
      <c r="B219" s="54" t="s">
        <v>520</v>
      </c>
      <c r="C219" s="54" t="s">
        <v>519</v>
      </c>
      <c r="D219" s="55" t="s">
        <v>209</v>
      </c>
      <c r="E219" s="124">
        <v>2.9155000000000002</v>
      </c>
      <c r="F219" s="125"/>
      <c r="G219" s="56"/>
    </row>
    <row r="220" spans="1:7" s="66" customFormat="1" outlineLevel="1">
      <c r="A220" s="62" t="s">
        <v>555</v>
      </c>
      <c r="B220" s="63" t="s">
        <v>338</v>
      </c>
      <c r="C220" s="64" t="s">
        <v>337</v>
      </c>
      <c r="D220" s="63" t="s">
        <v>336</v>
      </c>
      <c r="E220" s="65">
        <v>6.9536000000000001E-2</v>
      </c>
      <c r="F220" s="65">
        <v>0.202732</v>
      </c>
    </row>
    <row r="221" spans="1:7" s="39" customFormat="1" ht="26.4">
      <c r="A221" s="53" t="s">
        <v>320</v>
      </c>
      <c r="B221" s="54" t="s">
        <v>913</v>
      </c>
      <c r="C221" s="54" t="s">
        <v>914</v>
      </c>
      <c r="D221" s="55" t="s">
        <v>599</v>
      </c>
      <c r="E221" s="124">
        <v>0.153</v>
      </c>
      <c r="F221" s="125"/>
      <c r="G221" s="56"/>
    </row>
    <row r="222" spans="1:7" s="61" customFormat="1" outlineLevel="1">
      <c r="A222" s="57" t="s">
        <v>547</v>
      </c>
      <c r="B222" s="58" t="s">
        <v>30</v>
      </c>
      <c r="C222" s="59" t="s">
        <v>447</v>
      </c>
      <c r="D222" s="58" t="s">
        <v>446</v>
      </c>
      <c r="E222" s="60">
        <v>669</v>
      </c>
      <c r="F222" s="60">
        <v>102.357</v>
      </c>
    </row>
    <row r="223" spans="1:7" s="66" customFormat="1" ht="24" outlineLevel="1">
      <c r="A223" s="62" t="s">
        <v>546</v>
      </c>
      <c r="B223" s="63" t="s">
        <v>436</v>
      </c>
      <c r="C223" s="64" t="s">
        <v>435</v>
      </c>
      <c r="D223" s="63" t="s">
        <v>336</v>
      </c>
      <c r="E223" s="65">
        <v>263.2</v>
      </c>
      <c r="F223" s="65">
        <v>40.269599999999997</v>
      </c>
    </row>
    <row r="224" spans="1:7" s="66" customFormat="1" ht="24" outlineLevel="1">
      <c r="A224" s="67" t="s">
        <v>545</v>
      </c>
      <c r="B224" s="68" t="s">
        <v>416</v>
      </c>
      <c r="C224" s="69" t="s">
        <v>415</v>
      </c>
      <c r="D224" s="68" t="s">
        <v>336</v>
      </c>
      <c r="E224" s="70">
        <v>17.399999999999999</v>
      </c>
      <c r="F224" s="70">
        <v>2.6621999999999999</v>
      </c>
    </row>
    <row r="225" spans="1:7" s="66" customFormat="1" outlineLevel="1">
      <c r="A225" s="67" t="s">
        <v>544</v>
      </c>
      <c r="B225" s="68" t="s">
        <v>412</v>
      </c>
      <c r="C225" s="69" t="s">
        <v>411</v>
      </c>
      <c r="D225" s="68" t="s">
        <v>336</v>
      </c>
      <c r="E225" s="70">
        <v>0.15</v>
      </c>
      <c r="F225" s="70">
        <v>2.2950000000000002E-2</v>
      </c>
    </row>
    <row r="226" spans="1:7" s="66" customFormat="1" ht="24" outlineLevel="1">
      <c r="A226" s="67" t="s">
        <v>915</v>
      </c>
      <c r="B226" s="68" t="s">
        <v>409</v>
      </c>
      <c r="C226" s="69" t="s">
        <v>408</v>
      </c>
      <c r="D226" s="68" t="s">
        <v>336</v>
      </c>
      <c r="E226" s="70">
        <v>48.5</v>
      </c>
      <c r="F226" s="70">
        <v>7.4204999999999997</v>
      </c>
    </row>
    <row r="227" spans="1:7" s="66" customFormat="1" outlineLevel="1">
      <c r="A227" s="67" t="s">
        <v>916</v>
      </c>
      <c r="B227" s="68" t="s">
        <v>394</v>
      </c>
      <c r="C227" s="69" t="s">
        <v>393</v>
      </c>
      <c r="D227" s="68" t="s">
        <v>336</v>
      </c>
      <c r="E227" s="70">
        <v>24.75</v>
      </c>
      <c r="F227" s="70">
        <v>3.7867999999999999</v>
      </c>
    </row>
    <row r="228" spans="1:7" s="66" customFormat="1" outlineLevel="1">
      <c r="A228" s="67" t="s">
        <v>917</v>
      </c>
      <c r="B228" s="68" t="s">
        <v>379</v>
      </c>
      <c r="C228" s="69" t="s">
        <v>378</v>
      </c>
      <c r="D228" s="68" t="s">
        <v>336</v>
      </c>
      <c r="E228" s="70">
        <v>34.799999999999997</v>
      </c>
      <c r="F228" s="70">
        <v>5.3243999999999998</v>
      </c>
    </row>
    <row r="229" spans="1:7" s="66" customFormat="1" outlineLevel="1">
      <c r="A229" s="67" t="s">
        <v>918</v>
      </c>
      <c r="B229" s="68" t="s">
        <v>366</v>
      </c>
      <c r="C229" s="69" t="s">
        <v>365</v>
      </c>
      <c r="D229" s="68" t="s">
        <v>336</v>
      </c>
      <c r="E229" s="70">
        <v>12.38</v>
      </c>
      <c r="F229" s="70">
        <v>1.8940999999999999</v>
      </c>
    </row>
    <row r="230" spans="1:7" s="66" customFormat="1" outlineLevel="1">
      <c r="A230" s="67" t="s">
        <v>919</v>
      </c>
      <c r="B230" s="68" t="s">
        <v>361</v>
      </c>
      <c r="C230" s="69" t="s">
        <v>360</v>
      </c>
      <c r="D230" s="68" t="s">
        <v>336</v>
      </c>
      <c r="E230" s="70">
        <v>0.23</v>
      </c>
      <c r="F230" s="70">
        <v>3.5189999999999999E-2</v>
      </c>
    </row>
    <row r="231" spans="1:7" s="75" customFormat="1" outlineLevel="1">
      <c r="A231" s="71" t="s">
        <v>920</v>
      </c>
      <c r="B231" s="72" t="s">
        <v>258</v>
      </c>
      <c r="C231" s="73" t="s">
        <v>257</v>
      </c>
      <c r="D231" s="72" t="s">
        <v>209</v>
      </c>
      <c r="E231" s="74">
        <v>0.157</v>
      </c>
      <c r="F231" s="74">
        <v>2.4021000000000001E-2</v>
      </c>
    </row>
    <row r="232" spans="1:7" s="75" customFormat="1" outlineLevel="1">
      <c r="A232" s="76" t="s">
        <v>921</v>
      </c>
      <c r="B232" s="77" t="s">
        <v>234</v>
      </c>
      <c r="C232" s="78" t="s">
        <v>233</v>
      </c>
      <c r="D232" s="77" t="s">
        <v>214</v>
      </c>
      <c r="E232" s="79">
        <v>2.48</v>
      </c>
      <c r="F232" s="79">
        <v>0.37944</v>
      </c>
    </row>
    <row r="233" spans="1:7" s="39" customFormat="1" ht="26.4">
      <c r="A233" s="53" t="s">
        <v>318</v>
      </c>
      <c r="B233" s="54" t="s">
        <v>922</v>
      </c>
      <c r="C233" s="54" t="s">
        <v>923</v>
      </c>
      <c r="D233" s="55" t="s">
        <v>599</v>
      </c>
      <c r="E233" s="124">
        <v>8.0000000000000002E-3</v>
      </c>
      <c r="F233" s="125"/>
      <c r="G233" s="56"/>
    </row>
    <row r="234" spans="1:7" s="61" customFormat="1" outlineLevel="1">
      <c r="A234" s="57" t="s">
        <v>540</v>
      </c>
      <c r="B234" s="58" t="s">
        <v>30</v>
      </c>
      <c r="C234" s="59" t="s">
        <v>447</v>
      </c>
      <c r="D234" s="58" t="s">
        <v>446</v>
      </c>
      <c r="E234" s="60">
        <v>583</v>
      </c>
      <c r="F234" s="60">
        <v>4.6639999999999997</v>
      </c>
    </row>
    <row r="235" spans="1:7" s="66" customFormat="1" ht="24" outlineLevel="1">
      <c r="A235" s="62" t="s">
        <v>539</v>
      </c>
      <c r="B235" s="63" t="s">
        <v>436</v>
      </c>
      <c r="C235" s="64" t="s">
        <v>435</v>
      </c>
      <c r="D235" s="63" t="s">
        <v>336</v>
      </c>
      <c r="E235" s="65">
        <v>164.59</v>
      </c>
      <c r="F235" s="65">
        <v>1.3167</v>
      </c>
    </row>
    <row r="236" spans="1:7" s="66" customFormat="1" ht="24" outlineLevel="1">
      <c r="A236" s="67" t="s">
        <v>538</v>
      </c>
      <c r="B236" s="68" t="s">
        <v>416</v>
      </c>
      <c r="C236" s="69" t="s">
        <v>415</v>
      </c>
      <c r="D236" s="68" t="s">
        <v>336</v>
      </c>
      <c r="E236" s="70">
        <v>17.399999999999999</v>
      </c>
      <c r="F236" s="70">
        <v>0.13919999999999999</v>
      </c>
    </row>
    <row r="237" spans="1:7" s="66" customFormat="1" outlineLevel="1">
      <c r="A237" s="67" t="s">
        <v>537</v>
      </c>
      <c r="B237" s="68" t="s">
        <v>412</v>
      </c>
      <c r="C237" s="69" t="s">
        <v>411</v>
      </c>
      <c r="D237" s="68" t="s">
        <v>336</v>
      </c>
      <c r="E237" s="70">
        <v>44.79</v>
      </c>
      <c r="F237" s="70">
        <v>0.35832000000000003</v>
      </c>
    </row>
    <row r="238" spans="1:7" s="66" customFormat="1" outlineLevel="1">
      <c r="A238" s="67" t="s">
        <v>536</v>
      </c>
      <c r="B238" s="68" t="s">
        <v>394</v>
      </c>
      <c r="C238" s="69" t="s">
        <v>393</v>
      </c>
      <c r="D238" s="68" t="s">
        <v>336</v>
      </c>
      <c r="E238" s="70">
        <v>24.75</v>
      </c>
      <c r="F238" s="70">
        <v>0.19800000000000001</v>
      </c>
    </row>
    <row r="239" spans="1:7" s="66" customFormat="1" outlineLevel="1">
      <c r="A239" s="67" t="s">
        <v>924</v>
      </c>
      <c r="B239" s="68" t="s">
        <v>379</v>
      </c>
      <c r="C239" s="69" t="s">
        <v>378</v>
      </c>
      <c r="D239" s="68" t="s">
        <v>336</v>
      </c>
      <c r="E239" s="70">
        <v>34.799999999999997</v>
      </c>
      <c r="F239" s="70">
        <v>0.27839999999999998</v>
      </c>
    </row>
    <row r="240" spans="1:7" s="66" customFormat="1" outlineLevel="1">
      <c r="A240" s="67" t="s">
        <v>925</v>
      </c>
      <c r="B240" s="68" t="s">
        <v>366</v>
      </c>
      <c r="C240" s="69" t="s">
        <v>365</v>
      </c>
      <c r="D240" s="68" t="s">
        <v>336</v>
      </c>
      <c r="E240" s="70">
        <v>12.38</v>
      </c>
      <c r="F240" s="70">
        <v>9.9040000000000003E-2</v>
      </c>
    </row>
    <row r="241" spans="1:7" s="66" customFormat="1" outlineLevel="1">
      <c r="A241" s="67" t="s">
        <v>926</v>
      </c>
      <c r="B241" s="68" t="s">
        <v>361</v>
      </c>
      <c r="C241" s="69" t="s">
        <v>360</v>
      </c>
      <c r="D241" s="68" t="s">
        <v>336</v>
      </c>
      <c r="E241" s="70">
        <v>0.14000000000000001</v>
      </c>
      <c r="F241" s="70">
        <v>1.1199999999999999E-3</v>
      </c>
    </row>
    <row r="242" spans="1:7" s="75" customFormat="1" outlineLevel="1">
      <c r="A242" s="71" t="s">
        <v>927</v>
      </c>
      <c r="B242" s="72" t="s">
        <v>258</v>
      </c>
      <c r="C242" s="73" t="s">
        <v>257</v>
      </c>
      <c r="D242" s="72" t="s">
        <v>209</v>
      </c>
      <c r="E242" s="74">
        <v>8.5000000000000006E-2</v>
      </c>
      <c r="F242" s="74">
        <v>6.8000000000000005E-4</v>
      </c>
    </row>
    <row r="243" spans="1:7" s="75" customFormat="1" outlineLevel="1">
      <c r="A243" s="76" t="s">
        <v>928</v>
      </c>
      <c r="B243" s="77" t="s">
        <v>234</v>
      </c>
      <c r="C243" s="78" t="s">
        <v>233</v>
      </c>
      <c r="D243" s="77" t="s">
        <v>214</v>
      </c>
      <c r="E243" s="79">
        <v>2.48</v>
      </c>
      <c r="F243" s="79">
        <v>1.984E-2</v>
      </c>
    </row>
    <row r="244" spans="1:7" s="39" customFormat="1" ht="26.4">
      <c r="A244" s="53" t="s">
        <v>315</v>
      </c>
      <c r="B244" s="54" t="s">
        <v>929</v>
      </c>
      <c r="C244" s="54" t="s">
        <v>930</v>
      </c>
      <c r="D244" s="55" t="s">
        <v>599</v>
      </c>
      <c r="E244" s="124">
        <v>8.9999999999999993E-3</v>
      </c>
      <c r="F244" s="125"/>
      <c r="G244" s="56"/>
    </row>
    <row r="245" spans="1:7" s="61" customFormat="1" outlineLevel="1">
      <c r="A245" s="57" t="s">
        <v>533</v>
      </c>
      <c r="B245" s="58" t="s">
        <v>30</v>
      </c>
      <c r="C245" s="59" t="s">
        <v>447</v>
      </c>
      <c r="D245" s="58" t="s">
        <v>446</v>
      </c>
      <c r="E245" s="60">
        <v>701</v>
      </c>
      <c r="F245" s="60">
        <v>6.3090000000000002</v>
      </c>
    </row>
    <row r="246" spans="1:7" s="66" customFormat="1" ht="24" outlineLevel="1">
      <c r="A246" s="62" t="s">
        <v>532</v>
      </c>
      <c r="B246" s="63" t="s">
        <v>436</v>
      </c>
      <c r="C246" s="64" t="s">
        <v>435</v>
      </c>
      <c r="D246" s="63" t="s">
        <v>336</v>
      </c>
      <c r="E246" s="65">
        <v>257.60000000000002</v>
      </c>
      <c r="F246" s="65">
        <v>2.3184</v>
      </c>
    </row>
    <row r="247" spans="1:7" s="66" customFormat="1" ht="24" outlineLevel="1">
      <c r="A247" s="67" t="s">
        <v>531</v>
      </c>
      <c r="B247" s="68" t="s">
        <v>416</v>
      </c>
      <c r="C247" s="69" t="s">
        <v>415</v>
      </c>
      <c r="D247" s="68" t="s">
        <v>336</v>
      </c>
      <c r="E247" s="70">
        <v>17.399999999999999</v>
      </c>
      <c r="F247" s="70">
        <v>0.15659999999999999</v>
      </c>
    </row>
    <row r="248" spans="1:7" s="66" customFormat="1" outlineLevel="1">
      <c r="A248" s="67" t="s">
        <v>530</v>
      </c>
      <c r="B248" s="68" t="s">
        <v>412</v>
      </c>
      <c r="C248" s="69" t="s">
        <v>411</v>
      </c>
      <c r="D248" s="68" t="s">
        <v>336</v>
      </c>
      <c r="E248" s="70">
        <v>0.13</v>
      </c>
      <c r="F248" s="70">
        <v>1.17E-3</v>
      </c>
    </row>
    <row r="249" spans="1:7" s="66" customFormat="1" ht="24" outlineLevel="1">
      <c r="A249" s="67" t="s">
        <v>931</v>
      </c>
      <c r="B249" s="68" t="s">
        <v>409</v>
      </c>
      <c r="C249" s="69" t="s">
        <v>408</v>
      </c>
      <c r="D249" s="68" t="s">
        <v>336</v>
      </c>
      <c r="E249" s="70">
        <v>56.56</v>
      </c>
      <c r="F249" s="70">
        <v>0.50904000000000005</v>
      </c>
    </row>
    <row r="250" spans="1:7" s="66" customFormat="1" outlineLevel="1">
      <c r="A250" s="67" t="s">
        <v>932</v>
      </c>
      <c r="B250" s="68" t="s">
        <v>394</v>
      </c>
      <c r="C250" s="69" t="s">
        <v>393</v>
      </c>
      <c r="D250" s="68" t="s">
        <v>336</v>
      </c>
      <c r="E250" s="70">
        <v>24.75</v>
      </c>
      <c r="F250" s="70">
        <v>0.22275</v>
      </c>
    </row>
    <row r="251" spans="1:7" s="66" customFormat="1" outlineLevel="1">
      <c r="A251" s="67" t="s">
        <v>933</v>
      </c>
      <c r="B251" s="68" t="s">
        <v>379</v>
      </c>
      <c r="C251" s="69" t="s">
        <v>378</v>
      </c>
      <c r="D251" s="68" t="s">
        <v>336</v>
      </c>
      <c r="E251" s="70">
        <v>34.799999999999997</v>
      </c>
      <c r="F251" s="70">
        <v>0.31319999999999998</v>
      </c>
    </row>
    <row r="252" spans="1:7" s="66" customFormat="1" outlineLevel="1">
      <c r="A252" s="67" t="s">
        <v>934</v>
      </c>
      <c r="B252" s="68" t="s">
        <v>366</v>
      </c>
      <c r="C252" s="69" t="s">
        <v>365</v>
      </c>
      <c r="D252" s="68" t="s">
        <v>336</v>
      </c>
      <c r="E252" s="70">
        <v>12.38</v>
      </c>
      <c r="F252" s="70">
        <v>0.11142000000000001</v>
      </c>
    </row>
    <row r="253" spans="1:7" s="66" customFormat="1" outlineLevel="1">
      <c r="A253" s="67" t="s">
        <v>935</v>
      </c>
      <c r="B253" s="68" t="s">
        <v>361</v>
      </c>
      <c r="C253" s="69" t="s">
        <v>360</v>
      </c>
      <c r="D253" s="68" t="s">
        <v>336</v>
      </c>
      <c r="E253" s="70">
        <v>0.2</v>
      </c>
      <c r="F253" s="70">
        <v>1.8E-3</v>
      </c>
    </row>
    <row r="254" spans="1:7" s="75" customFormat="1" outlineLevel="1">
      <c r="A254" s="71" t="s">
        <v>936</v>
      </c>
      <c r="B254" s="72" t="s">
        <v>258</v>
      </c>
      <c r="C254" s="73" t="s">
        <v>257</v>
      </c>
      <c r="D254" s="72" t="s">
        <v>209</v>
      </c>
      <c r="E254" s="74">
        <v>0.155</v>
      </c>
      <c r="F254" s="74">
        <v>1.395E-3</v>
      </c>
    </row>
    <row r="255" spans="1:7" s="75" customFormat="1" outlineLevel="1">
      <c r="A255" s="76" t="s">
        <v>937</v>
      </c>
      <c r="B255" s="77" t="s">
        <v>234</v>
      </c>
      <c r="C255" s="78" t="s">
        <v>233</v>
      </c>
      <c r="D255" s="77" t="s">
        <v>214</v>
      </c>
      <c r="E255" s="79">
        <v>2.48</v>
      </c>
      <c r="F255" s="79">
        <v>2.232E-2</v>
      </c>
    </row>
    <row r="256" spans="1:7" s="39" customFormat="1" ht="26.4">
      <c r="A256" s="53" t="s">
        <v>312</v>
      </c>
      <c r="B256" s="54" t="s">
        <v>529</v>
      </c>
      <c r="C256" s="54" t="s">
        <v>938</v>
      </c>
      <c r="D256" s="55" t="s">
        <v>212</v>
      </c>
      <c r="E256" s="114">
        <v>170</v>
      </c>
      <c r="F256" s="115"/>
      <c r="G256" s="56"/>
    </row>
    <row r="257" spans="1:7" s="39" customFormat="1">
      <c r="A257" s="53" t="s">
        <v>309</v>
      </c>
      <c r="B257" s="54" t="s">
        <v>529</v>
      </c>
      <c r="C257" s="54" t="s">
        <v>939</v>
      </c>
      <c r="D257" s="55" t="s">
        <v>209</v>
      </c>
      <c r="E257" s="114">
        <v>0.13800000000000001</v>
      </c>
      <c r="F257" s="115"/>
      <c r="G257" s="56"/>
    </row>
    <row r="258" spans="1:7" s="39" customFormat="1">
      <c r="A258" s="53" t="s">
        <v>305</v>
      </c>
      <c r="B258" s="54" t="s">
        <v>529</v>
      </c>
      <c r="C258" s="54" t="s">
        <v>940</v>
      </c>
      <c r="D258" s="55" t="s">
        <v>214</v>
      </c>
      <c r="E258" s="114">
        <v>35</v>
      </c>
      <c r="F258" s="115"/>
      <c r="G258" s="56"/>
    </row>
    <row r="259" spans="1:7" s="39" customFormat="1">
      <c r="A259" s="53" t="s">
        <v>302</v>
      </c>
      <c r="B259" s="54" t="s">
        <v>529</v>
      </c>
      <c r="C259" s="54" t="s">
        <v>292</v>
      </c>
      <c r="D259" s="55" t="s">
        <v>230</v>
      </c>
      <c r="E259" s="114">
        <v>18.14</v>
      </c>
      <c r="F259" s="115"/>
      <c r="G259" s="56"/>
    </row>
    <row r="260" spans="1:7" s="39" customFormat="1">
      <c r="A260" s="53" t="s">
        <v>299</v>
      </c>
      <c r="B260" s="54" t="s">
        <v>941</v>
      </c>
      <c r="C260" s="54" t="s">
        <v>942</v>
      </c>
      <c r="D260" s="55" t="s">
        <v>214</v>
      </c>
      <c r="E260" s="124">
        <v>2</v>
      </c>
      <c r="F260" s="125"/>
      <c r="G260" s="56"/>
    </row>
    <row r="261" spans="1:7" s="61" customFormat="1" outlineLevel="1">
      <c r="A261" s="57" t="s">
        <v>515</v>
      </c>
      <c r="B261" s="58" t="s">
        <v>30</v>
      </c>
      <c r="C261" s="59" t="s">
        <v>447</v>
      </c>
      <c r="D261" s="58" t="s">
        <v>446</v>
      </c>
      <c r="E261" s="60">
        <v>7.37</v>
      </c>
      <c r="F261" s="60">
        <v>14.74</v>
      </c>
    </row>
    <row r="262" spans="1:7" s="66" customFormat="1" ht="24" outlineLevel="1">
      <c r="A262" s="62" t="s">
        <v>514</v>
      </c>
      <c r="B262" s="63" t="s">
        <v>436</v>
      </c>
      <c r="C262" s="64" t="s">
        <v>435</v>
      </c>
      <c r="D262" s="63" t="s">
        <v>336</v>
      </c>
      <c r="E262" s="65">
        <v>3.5</v>
      </c>
      <c r="F262" s="65">
        <v>7</v>
      </c>
    </row>
    <row r="263" spans="1:7" s="66" customFormat="1" outlineLevel="1">
      <c r="A263" s="67" t="s">
        <v>513</v>
      </c>
      <c r="B263" s="68" t="s">
        <v>412</v>
      </c>
      <c r="C263" s="69" t="s">
        <v>411</v>
      </c>
      <c r="D263" s="68" t="s">
        <v>336</v>
      </c>
      <c r="E263" s="70">
        <v>0.04</v>
      </c>
      <c r="F263" s="70">
        <v>0.08</v>
      </c>
    </row>
    <row r="264" spans="1:7" s="66" customFormat="1" ht="24" outlineLevel="1">
      <c r="A264" s="67" t="s">
        <v>943</v>
      </c>
      <c r="B264" s="68" t="s">
        <v>409</v>
      </c>
      <c r="C264" s="69" t="s">
        <v>408</v>
      </c>
      <c r="D264" s="68" t="s">
        <v>336</v>
      </c>
      <c r="E264" s="70">
        <v>1.04</v>
      </c>
      <c r="F264" s="70">
        <v>2.08</v>
      </c>
    </row>
    <row r="265" spans="1:7" s="66" customFormat="1" outlineLevel="1">
      <c r="A265" s="67" t="s">
        <v>944</v>
      </c>
      <c r="B265" s="68" t="s">
        <v>394</v>
      </c>
      <c r="C265" s="69" t="s">
        <v>393</v>
      </c>
      <c r="D265" s="68" t="s">
        <v>336</v>
      </c>
      <c r="E265" s="70">
        <v>1.8</v>
      </c>
      <c r="F265" s="70">
        <v>3.6</v>
      </c>
    </row>
    <row r="266" spans="1:7" s="66" customFormat="1" outlineLevel="1">
      <c r="A266" s="67" t="s">
        <v>945</v>
      </c>
      <c r="B266" s="68" t="s">
        <v>366</v>
      </c>
      <c r="C266" s="69" t="s">
        <v>365</v>
      </c>
      <c r="D266" s="68" t="s">
        <v>336</v>
      </c>
      <c r="E266" s="70">
        <v>0.9</v>
      </c>
      <c r="F266" s="70">
        <v>1.8</v>
      </c>
    </row>
    <row r="267" spans="1:7" s="66" customFormat="1" outlineLevel="1">
      <c r="A267" s="67" t="s">
        <v>946</v>
      </c>
      <c r="B267" s="68" t="s">
        <v>361</v>
      </c>
      <c r="C267" s="69" t="s">
        <v>360</v>
      </c>
      <c r="D267" s="68" t="s">
        <v>336</v>
      </c>
      <c r="E267" s="70">
        <v>7.0000000000000007E-2</v>
      </c>
      <c r="F267" s="70">
        <v>0.14000000000000001</v>
      </c>
    </row>
    <row r="268" spans="1:7" s="66" customFormat="1" outlineLevel="1">
      <c r="A268" s="67" t="s">
        <v>947</v>
      </c>
      <c r="B268" s="68" t="s">
        <v>358</v>
      </c>
      <c r="C268" s="69" t="s">
        <v>357</v>
      </c>
      <c r="D268" s="68" t="s">
        <v>336</v>
      </c>
      <c r="E268" s="70">
        <v>0.37</v>
      </c>
      <c r="F268" s="70">
        <v>0.74</v>
      </c>
    </row>
    <row r="269" spans="1:7" s="75" customFormat="1" outlineLevel="1">
      <c r="A269" s="71" t="s">
        <v>948</v>
      </c>
      <c r="B269" s="72" t="s">
        <v>265</v>
      </c>
      <c r="C269" s="73" t="s">
        <v>264</v>
      </c>
      <c r="D269" s="72" t="s">
        <v>235</v>
      </c>
      <c r="E269" s="74">
        <v>0.31</v>
      </c>
      <c r="F269" s="74">
        <v>0.62</v>
      </c>
    </row>
    <row r="270" spans="1:7" s="75" customFormat="1" outlineLevel="1">
      <c r="A270" s="76" t="s">
        <v>949</v>
      </c>
      <c r="B270" s="77" t="s">
        <v>262</v>
      </c>
      <c r="C270" s="78" t="s">
        <v>261</v>
      </c>
      <c r="D270" s="77" t="s">
        <v>235</v>
      </c>
      <c r="E270" s="79">
        <v>0.09</v>
      </c>
      <c r="F270" s="79">
        <v>0.18</v>
      </c>
    </row>
    <row r="271" spans="1:7" s="75" customFormat="1" outlineLevel="1">
      <c r="A271" s="76" t="s">
        <v>950</v>
      </c>
      <c r="B271" s="77" t="s">
        <v>258</v>
      </c>
      <c r="C271" s="78" t="s">
        <v>257</v>
      </c>
      <c r="D271" s="77" t="s">
        <v>209</v>
      </c>
      <c r="E271" s="79">
        <v>4.6000000000000001E-4</v>
      </c>
      <c r="F271" s="79">
        <v>9.2000000000000003E-4</v>
      </c>
    </row>
    <row r="272" spans="1:7" s="75" customFormat="1" outlineLevel="1">
      <c r="A272" s="76" t="s">
        <v>951</v>
      </c>
      <c r="B272" s="77" t="s">
        <v>234</v>
      </c>
      <c r="C272" s="78" t="s">
        <v>233</v>
      </c>
      <c r="D272" s="77" t="s">
        <v>214</v>
      </c>
      <c r="E272" s="79">
        <v>0.05</v>
      </c>
      <c r="F272" s="79">
        <v>0.1</v>
      </c>
    </row>
    <row r="273" spans="1:7" s="39" customFormat="1" ht="39.6">
      <c r="A273" s="53" t="s">
        <v>296</v>
      </c>
      <c r="B273" s="54" t="s">
        <v>952</v>
      </c>
      <c r="C273" s="54" t="s">
        <v>953</v>
      </c>
      <c r="D273" s="55" t="s">
        <v>556</v>
      </c>
      <c r="E273" s="124">
        <v>4</v>
      </c>
      <c r="F273" s="125"/>
      <c r="G273" s="56"/>
    </row>
    <row r="274" spans="1:7" s="61" customFormat="1" outlineLevel="1">
      <c r="A274" s="57" t="s">
        <v>509</v>
      </c>
      <c r="B274" s="58" t="s">
        <v>30</v>
      </c>
      <c r="C274" s="59" t="s">
        <v>447</v>
      </c>
      <c r="D274" s="58" t="s">
        <v>446</v>
      </c>
      <c r="E274" s="60">
        <v>18</v>
      </c>
      <c r="F274" s="60">
        <v>72</v>
      </c>
    </row>
    <row r="275" spans="1:7" s="66" customFormat="1" outlineLevel="1">
      <c r="A275" s="62" t="s">
        <v>508</v>
      </c>
      <c r="B275" s="63" t="s">
        <v>391</v>
      </c>
      <c r="C275" s="64" t="s">
        <v>390</v>
      </c>
      <c r="D275" s="63" t="s">
        <v>336</v>
      </c>
      <c r="E275" s="65">
        <v>0.62</v>
      </c>
      <c r="F275" s="65">
        <v>2.48</v>
      </c>
    </row>
    <row r="276" spans="1:7" s="66" customFormat="1" outlineLevel="1">
      <c r="A276" s="67" t="s">
        <v>507</v>
      </c>
      <c r="B276" s="68" t="s">
        <v>375</v>
      </c>
      <c r="C276" s="69" t="s">
        <v>374</v>
      </c>
      <c r="D276" s="68" t="s">
        <v>336</v>
      </c>
      <c r="E276" s="70">
        <v>1.64</v>
      </c>
      <c r="F276" s="70">
        <v>6.56</v>
      </c>
    </row>
    <row r="277" spans="1:7" s="75" customFormat="1" outlineLevel="1">
      <c r="A277" s="71" t="s">
        <v>506</v>
      </c>
      <c r="B277" s="72" t="s">
        <v>265</v>
      </c>
      <c r="C277" s="73" t="s">
        <v>264</v>
      </c>
      <c r="D277" s="72" t="s">
        <v>235</v>
      </c>
      <c r="E277" s="74">
        <v>0.52</v>
      </c>
      <c r="F277" s="74">
        <v>2.08</v>
      </c>
    </row>
    <row r="278" spans="1:7" s="75" customFormat="1" outlineLevel="1">
      <c r="A278" s="76" t="s">
        <v>505</v>
      </c>
      <c r="B278" s="77" t="s">
        <v>254</v>
      </c>
      <c r="C278" s="78" t="s">
        <v>253</v>
      </c>
      <c r="D278" s="77" t="s">
        <v>230</v>
      </c>
      <c r="E278" s="79">
        <v>0.41</v>
      </c>
      <c r="F278" s="79">
        <v>1.64</v>
      </c>
    </row>
    <row r="279" spans="1:7" s="75" customFormat="1" outlineLevel="1">
      <c r="A279" s="76" t="s">
        <v>504</v>
      </c>
      <c r="B279" s="77" t="s">
        <v>232</v>
      </c>
      <c r="C279" s="78" t="s">
        <v>231</v>
      </c>
      <c r="D279" s="77" t="s">
        <v>230</v>
      </c>
      <c r="E279" s="79">
        <v>0.15</v>
      </c>
      <c r="F279" s="79">
        <v>0.6</v>
      </c>
    </row>
    <row r="280" spans="1:7" s="39" customFormat="1" ht="26.4">
      <c r="A280" s="53" t="s">
        <v>293</v>
      </c>
      <c r="B280" s="54" t="s">
        <v>549</v>
      </c>
      <c r="C280" s="54" t="s">
        <v>548</v>
      </c>
      <c r="D280" s="55" t="s">
        <v>510</v>
      </c>
      <c r="E280" s="124">
        <v>0.87109999999999999</v>
      </c>
      <c r="F280" s="125"/>
      <c r="G280" s="56"/>
    </row>
    <row r="281" spans="1:7" s="61" customFormat="1" outlineLevel="1">
      <c r="A281" s="57" t="s">
        <v>497</v>
      </c>
      <c r="B281" s="58" t="s">
        <v>30</v>
      </c>
      <c r="C281" s="59" t="s">
        <v>447</v>
      </c>
      <c r="D281" s="58" t="s">
        <v>446</v>
      </c>
      <c r="E281" s="60">
        <v>8.6020000000000003</v>
      </c>
      <c r="F281" s="60">
        <v>7.4931999999999999</v>
      </c>
    </row>
    <row r="282" spans="1:7" s="66" customFormat="1" outlineLevel="1">
      <c r="A282" s="62" t="s">
        <v>496</v>
      </c>
      <c r="B282" s="63" t="s">
        <v>363</v>
      </c>
      <c r="C282" s="64" t="s">
        <v>360</v>
      </c>
      <c r="D282" s="63" t="s">
        <v>336</v>
      </c>
      <c r="E282" s="65">
        <v>0.06</v>
      </c>
      <c r="F282" s="65">
        <v>5.2266E-2</v>
      </c>
    </row>
    <row r="283" spans="1:7" s="75" customFormat="1" outlineLevel="1">
      <c r="A283" s="71" t="s">
        <v>495</v>
      </c>
      <c r="B283" s="72" t="s">
        <v>290</v>
      </c>
      <c r="C283" s="73" t="s">
        <v>289</v>
      </c>
      <c r="D283" s="72" t="s">
        <v>209</v>
      </c>
      <c r="E283" s="74">
        <v>1.7999999999999999E-2</v>
      </c>
      <c r="F283" s="74">
        <v>1.5679999999999999E-2</v>
      </c>
    </row>
    <row r="284" spans="1:7" s="75" customFormat="1" outlineLevel="1">
      <c r="A284" s="76" t="s">
        <v>494</v>
      </c>
      <c r="B284" s="77" t="s">
        <v>267</v>
      </c>
      <c r="C284" s="78" t="s">
        <v>266</v>
      </c>
      <c r="D284" s="77" t="s">
        <v>209</v>
      </c>
      <c r="E284" s="79">
        <v>2.5999999999999999E-3</v>
      </c>
      <c r="F284" s="79">
        <v>2.2650000000000001E-3</v>
      </c>
    </row>
    <row r="285" spans="1:7" s="39" customFormat="1" ht="26.4">
      <c r="A285" s="53" t="s">
        <v>291</v>
      </c>
      <c r="B285" s="54" t="s">
        <v>954</v>
      </c>
      <c r="C285" s="54" t="s">
        <v>955</v>
      </c>
      <c r="D285" s="55" t="s">
        <v>541</v>
      </c>
      <c r="E285" s="124">
        <v>29</v>
      </c>
      <c r="F285" s="125"/>
      <c r="G285" s="56"/>
    </row>
    <row r="286" spans="1:7" s="61" customFormat="1" outlineLevel="1">
      <c r="A286" s="57" t="s">
        <v>489</v>
      </c>
      <c r="B286" s="58" t="s">
        <v>30</v>
      </c>
      <c r="C286" s="59" t="s">
        <v>447</v>
      </c>
      <c r="D286" s="58" t="s">
        <v>446</v>
      </c>
      <c r="E286" s="60">
        <v>0.9</v>
      </c>
      <c r="F286" s="60">
        <v>26.1</v>
      </c>
    </row>
    <row r="287" spans="1:7" s="75" customFormat="1" outlineLevel="1">
      <c r="A287" s="80" t="s">
        <v>488</v>
      </c>
      <c r="B287" s="81" t="s">
        <v>452</v>
      </c>
      <c r="C287" s="82" t="s">
        <v>451</v>
      </c>
      <c r="D287" s="81" t="s">
        <v>446</v>
      </c>
      <c r="E287" s="83">
        <v>0.11</v>
      </c>
      <c r="F287" s="83">
        <v>3.19</v>
      </c>
    </row>
    <row r="288" spans="1:7" s="75" customFormat="1" outlineLevel="1">
      <c r="A288" s="80" t="s">
        <v>487</v>
      </c>
      <c r="B288" s="81" t="s">
        <v>450</v>
      </c>
      <c r="C288" s="82" t="s">
        <v>449</v>
      </c>
      <c r="D288" s="81" t="s">
        <v>446</v>
      </c>
      <c r="E288" s="83">
        <v>0.06</v>
      </c>
      <c r="F288" s="83">
        <v>1.74</v>
      </c>
    </row>
    <row r="289" spans="1:7" s="66" customFormat="1" outlineLevel="1">
      <c r="A289" s="62" t="s">
        <v>486</v>
      </c>
      <c r="B289" s="63" t="s">
        <v>427</v>
      </c>
      <c r="C289" s="64" t="s">
        <v>426</v>
      </c>
      <c r="D289" s="63" t="s">
        <v>336</v>
      </c>
      <c r="E289" s="65">
        <v>0.44</v>
      </c>
      <c r="F289" s="65">
        <v>12.76</v>
      </c>
    </row>
    <row r="290" spans="1:7" s="66" customFormat="1" ht="24" outlineLevel="1">
      <c r="A290" s="67" t="s">
        <v>485</v>
      </c>
      <c r="B290" s="68" t="s">
        <v>400</v>
      </c>
      <c r="C290" s="69" t="s">
        <v>399</v>
      </c>
      <c r="D290" s="68" t="s">
        <v>336</v>
      </c>
      <c r="E290" s="70">
        <v>0.5</v>
      </c>
      <c r="F290" s="70">
        <v>14.5</v>
      </c>
    </row>
    <row r="291" spans="1:7" s="39" customFormat="1">
      <c r="A291" s="53" t="s">
        <v>288</v>
      </c>
      <c r="B291" s="54" t="s">
        <v>535</v>
      </c>
      <c r="C291" s="54" t="s">
        <v>534</v>
      </c>
      <c r="D291" s="55" t="s">
        <v>209</v>
      </c>
      <c r="E291" s="124">
        <v>0.1845</v>
      </c>
      <c r="F291" s="125"/>
      <c r="G291" s="56"/>
    </row>
    <row r="292" spans="1:7" s="61" customFormat="1" outlineLevel="1">
      <c r="A292" s="57" t="s">
        <v>477</v>
      </c>
      <c r="B292" s="58" t="s">
        <v>30</v>
      </c>
      <c r="C292" s="59" t="s">
        <v>447</v>
      </c>
      <c r="D292" s="58" t="s">
        <v>446</v>
      </c>
      <c r="E292" s="60">
        <v>312.7</v>
      </c>
      <c r="F292" s="60">
        <v>57.693100000000001</v>
      </c>
    </row>
    <row r="293" spans="1:7" s="66" customFormat="1" ht="24" outlineLevel="1">
      <c r="A293" s="62" t="s">
        <v>476</v>
      </c>
      <c r="B293" s="63" t="s">
        <v>438</v>
      </c>
      <c r="C293" s="64" t="s">
        <v>437</v>
      </c>
      <c r="D293" s="63" t="s">
        <v>336</v>
      </c>
      <c r="E293" s="65">
        <v>103.16</v>
      </c>
      <c r="F293" s="65">
        <v>19.033000000000001</v>
      </c>
    </row>
    <row r="294" spans="1:7" s="66" customFormat="1" outlineLevel="1">
      <c r="A294" s="67" t="s">
        <v>475</v>
      </c>
      <c r="B294" s="68" t="s">
        <v>363</v>
      </c>
      <c r="C294" s="69" t="s">
        <v>360</v>
      </c>
      <c r="D294" s="68" t="s">
        <v>336</v>
      </c>
      <c r="E294" s="70">
        <v>2.19</v>
      </c>
      <c r="F294" s="70">
        <v>0.404055</v>
      </c>
    </row>
    <row r="295" spans="1:7" s="75" customFormat="1" outlineLevel="1">
      <c r="A295" s="71" t="s">
        <v>474</v>
      </c>
      <c r="B295" s="72" t="s">
        <v>256</v>
      </c>
      <c r="C295" s="73" t="s">
        <v>255</v>
      </c>
      <c r="D295" s="72" t="s">
        <v>209</v>
      </c>
      <c r="E295" s="74">
        <v>0.09</v>
      </c>
      <c r="F295" s="74">
        <v>1.6605000000000002E-2</v>
      </c>
    </row>
    <row r="296" spans="1:7" s="39" customFormat="1">
      <c r="A296" s="53" t="s">
        <v>285</v>
      </c>
      <c r="B296" s="54" t="s">
        <v>529</v>
      </c>
      <c r="C296" s="54" t="s">
        <v>956</v>
      </c>
      <c r="D296" s="55" t="s">
        <v>214</v>
      </c>
      <c r="E296" s="114">
        <v>15</v>
      </c>
      <c r="F296" s="115"/>
      <c r="G296" s="56"/>
    </row>
    <row r="297" spans="1:7" ht="15.75" customHeight="1">
      <c r="A297" s="126" t="s">
        <v>957</v>
      </c>
      <c r="B297" s="127"/>
      <c r="C297" s="127"/>
      <c r="D297" s="127"/>
      <c r="E297" s="127"/>
      <c r="F297" s="128"/>
    </row>
    <row r="298" spans="1:7" s="39" customFormat="1">
      <c r="A298" s="53" t="s">
        <v>282</v>
      </c>
      <c r="B298" s="54" t="s">
        <v>527</v>
      </c>
      <c r="C298" s="54" t="s">
        <v>526</v>
      </c>
      <c r="D298" s="55" t="s">
        <v>510</v>
      </c>
      <c r="E298" s="124">
        <v>0.84870000000000001</v>
      </c>
      <c r="F298" s="125"/>
      <c r="G298" s="56"/>
    </row>
    <row r="299" spans="1:7" s="61" customFormat="1" outlineLevel="1">
      <c r="A299" s="57" t="s">
        <v>460</v>
      </c>
      <c r="B299" s="58" t="s">
        <v>30</v>
      </c>
      <c r="C299" s="59" t="s">
        <v>447</v>
      </c>
      <c r="D299" s="58" t="s">
        <v>446</v>
      </c>
      <c r="E299" s="60">
        <v>13.3</v>
      </c>
      <c r="F299" s="60">
        <v>11.287699999999999</v>
      </c>
    </row>
    <row r="300" spans="1:7" s="39" customFormat="1" ht="26.4">
      <c r="A300" s="53" t="s">
        <v>279</v>
      </c>
      <c r="B300" s="54" t="s">
        <v>524</v>
      </c>
      <c r="C300" s="54" t="s">
        <v>523</v>
      </c>
      <c r="D300" s="55" t="s">
        <v>209</v>
      </c>
      <c r="E300" s="124">
        <v>2.5493999999999999</v>
      </c>
      <c r="F300" s="125"/>
      <c r="G300" s="56"/>
    </row>
    <row r="301" spans="1:7" s="61" customFormat="1" outlineLevel="1">
      <c r="A301" s="57" t="s">
        <v>958</v>
      </c>
      <c r="B301" s="58" t="s">
        <v>30</v>
      </c>
      <c r="C301" s="59" t="s">
        <v>447</v>
      </c>
      <c r="D301" s="58" t="s">
        <v>446</v>
      </c>
      <c r="E301" s="60">
        <v>0.57769999999999999</v>
      </c>
      <c r="F301" s="60">
        <v>1.4728000000000001</v>
      </c>
    </row>
    <row r="302" spans="1:7" s="66" customFormat="1" outlineLevel="1">
      <c r="A302" s="62" t="s">
        <v>959</v>
      </c>
      <c r="B302" s="63" t="s">
        <v>338</v>
      </c>
      <c r="C302" s="64" t="s">
        <v>337</v>
      </c>
      <c r="D302" s="63" t="s">
        <v>336</v>
      </c>
      <c r="E302" s="65">
        <v>0.28999999999999998</v>
      </c>
      <c r="F302" s="65">
        <v>0.73932600000000004</v>
      </c>
    </row>
    <row r="303" spans="1:7" s="39" customFormat="1" ht="52.8">
      <c r="A303" s="53" t="s">
        <v>276</v>
      </c>
      <c r="B303" s="54" t="s">
        <v>520</v>
      </c>
      <c r="C303" s="54" t="s">
        <v>519</v>
      </c>
      <c r="D303" s="55" t="s">
        <v>209</v>
      </c>
      <c r="E303" s="124">
        <v>2.5493999999999999</v>
      </c>
      <c r="F303" s="125"/>
      <c r="G303" s="56"/>
    </row>
    <row r="304" spans="1:7" s="66" customFormat="1" outlineLevel="1">
      <c r="A304" s="62" t="s">
        <v>960</v>
      </c>
      <c r="B304" s="63" t="s">
        <v>338</v>
      </c>
      <c r="C304" s="64" t="s">
        <v>337</v>
      </c>
      <c r="D304" s="63" t="s">
        <v>336</v>
      </c>
      <c r="E304" s="65">
        <v>6.9536000000000001E-2</v>
      </c>
      <c r="F304" s="65">
        <v>0.17727499999999999</v>
      </c>
    </row>
    <row r="305" spans="1:7" s="39" customFormat="1">
      <c r="A305" s="53" t="s">
        <v>961</v>
      </c>
      <c r="B305" s="54" t="s">
        <v>836</v>
      </c>
      <c r="C305" s="54" t="s">
        <v>962</v>
      </c>
      <c r="D305" s="55" t="s">
        <v>516</v>
      </c>
      <c r="E305" s="124">
        <v>16.2</v>
      </c>
      <c r="F305" s="125"/>
      <c r="G305" s="56"/>
    </row>
    <row r="306" spans="1:7" s="61" customFormat="1" outlineLevel="1">
      <c r="A306" s="57" t="s">
        <v>963</v>
      </c>
      <c r="B306" s="58" t="s">
        <v>30</v>
      </c>
      <c r="C306" s="59" t="s">
        <v>447</v>
      </c>
      <c r="D306" s="58" t="s">
        <v>446</v>
      </c>
      <c r="E306" s="60">
        <v>1.6476</v>
      </c>
      <c r="F306" s="60">
        <v>26.691099999999999</v>
      </c>
    </row>
    <row r="307" spans="1:7" s="75" customFormat="1" outlineLevel="1">
      <c r="A307" s="71" t="s">
        <v>964</v>
      </c>
      <c r="B307" s="72" t="s">
        <v>317</v>
      </c>
      <c r="C307" s="73" t="s">
        <v>316</v>
      </c>
      <c r="D307" s="72" t="s">
        <v>212</v>
      </c>
      <c r="E307" s="74">
        <v>0.14219999999999999</v>
      </c>
      <c r="F307" s="74">
        <v>2.3035999999999999</v>
      </c>
    </row>
    <row r="308" spans="1:7" s="75" customFormat="1" outlineLevel="1">
      <c r="A308" s="76" t="s">
        <v>965</v>
      </c>
      <c r="B308" s="77" t="s">
        <v>241</v>
      </c>
      <c r="C308" s="78" t="s">
        <v>240</v>
      </c>
      <c r="D308" s="77" t="s">
        <v>235</v>
      </c>
      <c r="E308" s="79">
        <v>0.37490000000000001</v>
      </c>
      <c r="F308" s="79">
        <v>6.0734000000000004</v>
      </c>
    </row>
    <row r="309" spans="1:7" s="39" customFormat="1" ht="26.4">
      <c r="A309" s="53" t="s">
        <v>966</v>
      </c>
      <c r="B309" s="54" t="s">
        <v>512</v>
      </c>
      <c r="C309" s="54" t="s">
        <v>967</v>
      </c>
      <c r="D309" s="55" t="s">
        <v>510</v>
      </c>
      <c r="E309" s="124">
        <v>1.2158</v>
      </c>
      <c r="F309" s="125"/>
      <c r="G309" s="56"/>
    </row>
    <row r="310" spans="1:7" s="61" customFormat="1" outlineLevel="1">
      <c r="A310" s="57" t="s">
        <v>968</v>
      </c>
      <c r="B310" s="58" t="s">
        <v>30</v>
      </c>
      <c r="C310" s="59" t="s">
        <v>447</v>
      </c>
      <c r="D310" s="58" t="s">
        <v>446</v>
      </c>
      <c r="E310" s="60">
        <v>31.98</v>
      </c>
      <c r="F310" s="60">
        <v>38.8797</v>
      </c>
    </row>
    <row r="311" spans="1:7" s="66" customFormat="1" outlineLevel="1">
      <c r="A311" s="62" t="s">
        <v>969</v>
      </c>
      <c r="B311" s="63" t="s">
        <v>403</v>
      </c>
      <c r="C311" s="64" t="s">
        <v>402</v>
      </c>
      <c r="D311" s="63" t="s">
        <v>336</v>
      </c>
      <c r="E311" s="65">
        <v>0.23</v>
      </c>
      <c r="F311" s="65">
        <v>0.27962199999999998</v>
      </c>
    </row>
    <row r="312" spans="1:7" s="66" customFormat="1" outlineLevel="1">
      <c r="A312" s="67" t="s">
        <v>970</v>
      </c>
      <c r="B312" s="68" t="s">
        <v>385</v>
      </c>
      <c r="C312" s="69" t="s">
        <v>384</v>
      </c>
      <c r="D312" s="68" t="s">
        <v>336</v>
      </c>
      <c r="E312" s="70">
        <v>1.26</v>
      </c>
      <c r="F312" s="70">
        <v>1.5318000000000001</v>
      </c>
    </row>
    <row r="313" spans="1:7" s="66" customFormat="1" outlineLevel="1">
      <c r="A313" s="67" t="s">
        <v>971</v>
      </c>
      <c r="B313" s="68" t="s">
        <v>361</v>
      </c>
      <c r="C313" s="69" t="s">
        <v>360</v>
      </c>
      <c r="D313" s="68" t="s">
        <v>336</v>
      </c>
      <c r="E313" s="70">
        <v>0.47</v>
      </c>
      <c r="F313" s="70">
        <v>0.57140299999999999</v>
      </c>
    </row>
    <row r="314" spans="1:7" s="75" customFormat="1" outlineLevel="1">
      <c r="A314" s="71" t="s">
        <v>972</v>
      </c>
      <c r="B314" s="72" t="s">
        <v>304</v>
      </c>
      <c r="C314" s="73" t="s">
        <v>303</v>
      </c>
      <c r="D314" s="72" t="s">
        <v>209</v>
      </c>
      <c r="E314" s="74">
        <v>1.26E-2</v>
      </c>
      <c r="F314" s="74">
        <v>1.5318E-2</v>
      </c>
    </row>
    <row r="315" spans="1:7" s="75" customFormat="1" outlineLevel="1">
      <c r="A315" s="76" t="s">
        <v>973</v>
      </c>
      <c r="B315" s="77" t="s">
        <v>290</v>
      </c>
      <c r="C315" s="78" t="s">
        <v>289</v>
      </c>
      <c r="D315" s="77" t="s">
        <v>209</v>
      </c>
      <c r="E315" s="79">
        <v>1.2600000000000001E-3</v>
      </c>
      <c r="F315" s="79">
        <v>1.5319999999999999E-3</v>
      </c>
    </row>
    <row r="316" spans="1:7" s="75" customFormat="1" outlineLevel="1">
      <c r="A316" s="76" t="s">
        <v>974</v>
      </c>
      <c r="B316" s="77" t="s">
        <v>284</v>
      </c>
      <c r="C316" s="78" t="s">
        <v>283</v>
      </c>
      <c r="D316" s="77" t="s">
        <v>225</v>
      </c>
      <c r="E316" s="79">
        <v>115</v>
      </c>
      <c r="F316" s="79">
        <v>139.81129999999999</v>
      </c>
    </row>
    <row r="317" spans="1:7" s="75" customFormat="1" outlineLevel="1">
      <c r="A317" s="76" t="s">
        <v>975</v>
      </c>
      <c r="B317" s="77" t="s">
        <v>281</v>
      </c>
      <c r="C317" s="78" t="s">
        <v>280</v>
      </c>
      <c r="D317" s="77" t="s">
        <v>209</v>
      </c>
      <c r="E317" s="79">
        <v>0.03</v>
      </c>
      <c r="F317" s="79">
        <v>3.6471999999999997E-2</v>
      </c>
    </row>
    <row r="318" spans="1:7" s="75" customFormat="1" outlineLevel="1">
      <c r="A318" s="76" t="s">
        <v>976</v>
      </c>
      <c r="B318" s="77" t="s">
        <v>271</v>
      </c>
      <c r="C318" s="78" t="s">
        <v>270</v>
      </c>
      <c r="D318" s="77" t="s">
        <v>209</v>
      </c>
      <c r="E318" s="79">
        <v>4.7300000000000002E-2</v>
      </c>
      <c r="F318" s="79">
        <v>5.7505000000000001E-2</v>
      </c>
    </row>
    <row r="319" spans="1:7" s="39" customFormat="1">
      <c r="A319" s="53" t="s">
        <v>977</v>
      </c>
      <c r="B319" s="54" t="s">
        <v>836</v>
      </c>
      <c r="C319" s="54" t="s">
        <v>978</v>
      </c>
      <c r="D319" s="55" t="s">
        <v>516</v>
      </c>
      <c r="E319" s="124">
        <v>0.8</v>
      </c>
      <c r="F319" s="125"/>
      <c r="G319" s="56"/>
    </row>
    <row r="320" spans="1:7" s="61" customFormat="1" outlineLevel="1">
      <c r="A320" s="57" t="s">
        <v>979</v>
      </c>
      <c r="B320" s="58" t="s">
        <v>30</v>
      </c>
      <c r="C320" s="59" t="s">
        <v>447</v>
      </c>
      <c r="D320" s="58" t="s">
        <v>446</v>
      </c>
      <c r="E320" s="60">
        <v>1.6476</v>
      </c>
      <c r="F320" s="60">
        <v>1.3181</v>
      </c>
    </row>
    <row r="321" spans="1:7" s="75" customFormat="1" outlineLevel="1">
      <c r="A321" s="71" t="s">
        <v>980</v>
      </c>
      <c r="B321" s="72" t="s">
        <v>981</v>
      </c>
      <c r="C321" s="73" t="s">
        <v>982</v>
      </c>
      <c r="D321" s="72" t="s">
        <v>235</v>
      </c>
      <c r="E321" s="74">
        <v>0.79979999999999996</v>
      </c>
      <c r="F321" s="161">
        <v>0.63983999999999996</v>
      </c>
    </row>
    <row r="322" spans="1:7" s="75" customFormat="1" outlineLevel="1">
      <c r="A322" s="76" t="s">
        <v>983</v>
      </c>
      <c r="B322" s="77" t="s">
        <v>984</v>
      </c>
      <c r="C322" s="78" t="s">
        <v>985</v>
      </c>
      <c r="D322" s="77" t="s">
        <v>230</v>
      </c>
      <c r="E322" s="79">
        <v>0.14219999999999999</v>
      </c>
      <c r="F322" s="162">
        <v>0.11376</v>
      </c>
    </row>
    <row r="323" spans="1:7" s="39" customFormat="1" ht="26.4">
      <c r="A323" s="53" t="s">
        <v>986</v>
      </c>
      <c r="B323" s="54" t="s">
        <v>512</v>
      </c>
      <c r="C323" s="54" t="s">
        <v>987</v>
      </c>
      <c r="D323" s="55" t="s">
        <v>510</v>
      </c>
      <c r="E323" s="124">
        <v>0.06</v>
      </c>
      <c r="F323" s="125"/>
      <c r="G323" s="56"/>
    </row>
    <row r="324" spans="1:7" s="61" customFormat="1" outlineLevel="1">
      <c r="A324" s="57" t="s">
        <v>988</v>
      </c>
      <c r="B324" s="58" t="s">
        <v>30</v>
      </c>
      <c r="C324" s="59" t="s">
        <v>447</v>
      </c>
      <c r="D324" s="58" t="s">
        <v>446</v>
      </c>
      <c r="E324" s="60">
        <v>31.98</v>
      </c>
      <c r="F324" s="60">
        <v>1.9188000000000001</v>
      </c>
    </row>
    <row r="325" spans="1:7" s="66" customFormat="1" outlineLevel="1">
      <c r="A325" s="62" t="s">
        <v>989</v>
      </c>
      <c r="B325" s="63" t="s">
        <v>403</v>
      </c>
      <c r="C325" s="64" t="s">
        <v>402</v>
      </c>
      <c r="D325" s="63" t="s">
        <v>336</v>
      </c>
      <c r="E325" s="65">
        <v>0.23</v>
      </c>
      <c r="F325" s="65">
        <v>1.38E-2</v>
      </c>
    </row>
    <row r="326" spans="1:7" s="66" customFormat="1" outlineLevel="1">
      <c r="A326" s="67" t="s">
        <v>990</v>
      </c>
      <c r="B326" s="68" t="s">
        <v>385</v>
      </c>
      <c r="C326" s="69" t="s">
        <v>384</v>
      </c>
      <c r="D326" s="68" t="s">
        <v>336</v>
      </c>
      <c r="E326" s="70">
        <v>1.26</v>
      </c>
      <c r="F326" s="70">
        <v>7.5600000000000001E-2</v>
      </c>
    </row>
    <row r="327" spans="1:7" s="66" customFormat="1" outlineLevel="1">
      <c r="A327" s="67" t="s">
        <v>991</v>
      </c>
      <c r="B327" s="68" t="s">
        <v>361</v>
      </c>
      <c r="C327" s="69" t="s">
        <v>360</v>
      </c>
      <c r="D327" s="68" t="s">
        <v>336</v>
      </c>
      <c r="E327" s="70">
        <v>0.47</v>
      </c>
      <c r="F327" s="70">
        <v>2.8199999999999999E-2</v>
      </c>
    </row>
    <row r="328" spans="1:7" s="75" customFormat="1" outlineLevel="1">
      <c r="A328" s="71" t="s">
        <v>992</v>
      </c>
      <c r="B328" s="72" t="s">
        <v>993</v>
      </c>
      <c r="C328" s="73" t="s">
        <v>994</v>
      </c>
      <c r="D328" s="72" t="s">
        <v>225</v>
      </c>
      <c r="E328" s="74">
        <v>115</v>
      </c>
      <c r="F328" s="74">
        <v>6.9</v>
      </c>
    </row>
    <row r="329" spans="1:7" s="75" customFormat="1" outlineLevel="1">
      <c r="A329" s="76" t="s">
        <v>995</v>
      </c>
      <c r="B329" s="77" t="s">
        <v>304</v>
      </c>
      <c r="C329" s="78" t="s">
        <v>303</v>
      </c>
      <c r="D329" s="77" t="s">
        <v>209</v>
      </c>
      <c r="E329" s="79">
        <v>1.26E-2</v>
      </c>
      <c r="F329" s="79">
        <v>7.5600000000000005E-4</v>
      </c>
    </row>
    <row r="330" spans="1:7" s="75" customFormat="1" outlineLevel="1">
      <c r="A330" s="76" t="s">
        <v>996</v>
      </c>
      <c r="B330" s="77" t="s">
        <v>290</v>
      </c>
      <c r="C330" s="78" t="s">
        <v>289</v>
      </c>
      <c r="D330" s="77" t="s">
        <v>209</v>
      </c>
      <c r="E330" s="79">
        <v>1.2600000000000001E-3</v>
      </c>
      <c r="F330" s="79">
        <v>7.6000000000000004E-5</v>
      </c>
    </row>
    <row r="331" spans="1:7" s="75" customFormat="1" outlineLevel="1">
      <c r="A331" s="76" t="s">
        <v>997</v>
      </c>
      <c r="B331" s="77" t="s">
        <v>281</v>
      </c>
      <c r="C331" s="78" t="s">
        <v>280</v>
      </c>
      <c r="D331" s="77" t="s">
        <v>209</v>
      </c>
      <c r="E331" s="79">
        <v>0.03</v>
      </c>
      <c r="F331" s="79">
        <v>1.8E-3</v>
      </c>
    </row>
    <row r="332" spans="1:7" s="75" customFormat="1" outlineLevel="1">
      <c r="A332" s="76" t="s">
        <v>998</v>
      </c>
      <c r="B332" s="77" t="s">
        <v>271</v>
      </c>
      <c r="C332" s="78" t="s">
        <v>270</v>
      </c>
      <c r="D332" s="77" t="s">
        <v>209</v>
      </c>
      <c r="E332" s="79">
        <v>4.7300000000000002E-2</v>
      </c>
      <c r="F332" s="79">
        <v>2.8379999999999998E-3</v>
      </c>
    </row>
    <row r="333" spans="1:7" ht="15.75" customHeight="1">
      <c r="A333" s="126" t="s">
        <v>999</v>
      </c>
      <c r="B333" s="127"/>
      <c r="C333" s="127"/>
      <c r="D333" s="127"/>
      <c r="E333" s="127"/>
      <c r="F333" s="128"/>
    </row>
    <row r="334" spans="1:7" s="39" customFormat="1">
      <c r="A334" s="53" t="s">
        <v>1000</v>
      </c>
      <c r="B334" s="54" t="s">
        <v>479</v>
      </c>
      <c r="C334" s="54" t="s">
        <v>478</v>
      </c>
      <c r="D334" s="55" t="s">
        <v>209</v>
      </c>
      <c r="E334" s="124">
        <v>0.12</v>
      </c>
      <c r="F334" s="125"/>
      <c r="G334" s="56"/>
    </row>
    <row r="335" spans="1:7" s="61" customFormat="1" outlineLevel="1">
      <c r="A335" s="57" t="s">
        <v>1001</v>
      </c>
      <c r="B335" s="58" t="s">
        <v>30</v>
      </c>
      <c r="C335" s="59" t="s">
        <v>447</v>
      </c>
      <c r="D335" s="58" t="s">
        <v>446</v>
      </c>
      <c r="E335" s="60">
        <v>10.84</v>
      </c>
      <c r="F335" s="60">
        <v>1.3008</v>
      </c>
    </row>
    <row r="336" spans="1:7" s="66" customFormat="1" outlineLevel="1">
      <c r="A336" s="62" t="s">
        <v>1002</v>
      </c>
      <c r="B336" s="63" t="s">
        <v>412</v>
      </c>
      <c r="C336" s="64" t="s">
        <v>411</v>
      </c>
      <c r="D336" s="63" t="s">
        <v>336</v>
      </c>
      <c r="E336" s="65">
        <v>0.88</v>
      </c>
      <c r="F336" s="65">
        <v>0.1056</v>
      </c>
    </row>
    <row r="337" spans="1:7" s="66" customFormat="1" outlineLevel="1">
      <c r="A337" s="67" t="s">
        <v>1003</v>
      </c>
      <c r="B337" s="68" t="s">
        <v>358</v>
      </c>
      <c r="C337" s="69" t="s">
        <v>357</v>
      </c>
      <c r="D337" s="68" t="s">
        <v>336</v>
      </c>
      <c r="E337" s="70">
        <v>3.65</v>
      </c>
      <c r="F337" s="70">
        <v>0.438</v>
      </c>
    </row>
    <row r="338" spans="1:7" s="75" customFormat="1" outlineLevel="1">
      <c r="A338" s="71" t="s">
        <v>1004</v>
      </c>
      <c r="B338" s="72" t="s">
        <v>265</v>
      </c>
      <c r="C338" s="73" t="s">
        <v>264</v>
      </c>
      <c r="D338" s="72" t="s">
        <v>235</v>
      </c>
      <c r="E338" s="74">
        <v>8</v>
      </c>
      <c r="F338" s="74">
        <v>0.96</v>
      </c>
    </row>
    <row r="339" spans="1:7" s="75" customFormat="1" outlineLevel="1">
      <c r="A339" s="76" t="s">
        <v>1005</v>
      </c>
      <c r="B339" s="77" t="s">
        <v>232</v>
      </c>
      <c r="C339" s="78" t="s">
        <v>231</v>
      </c>
      <c r="D339" s="77" t="s">
        <v>230</v>
      </c>
      <c r="E339" s="79">
        <v>2</v>
      </c>
      <c r="F339" s="79">
        <v>0.24</v>
      </c>
    </row>
    <row r="340" spans="1:7" s="39" customFormat="1" ht="26.4">
      <c r="A340" s="53" t="s">
        <v>1006</v>
      </c>
      <c r="B340" s="54" t="s">
        <v>472</v>
      </c>
      <c r="C340" s="54" t="s">
        <v>471</v>
      </c>
      <c r="D340" s="55" t="s">
        <v>209</v>
      </c>
      <c r="E340" s="124">
        <v>0.12</v>
      </c>
      <c r="F340" s="125"/>
      <c r="G340" s="56"/>
    </row>
    <row r="341" spans="1:7" s="61" customFormat="1" outlineLevel="1">
      <c r="A341" s="57" t="s">
        <v>1007</v>
      </c>
      <c r="B341" s="58" t="s">
        <v>30</v>
      </c>
      <c r="C341" s="59" t="s">
        <v>447</v>
      </c>
      <c r="D341" s="58" t="s">
        <v>446</v>
      </c>
      <c r="E341" s="60">
        <v>37</v>
      </c>
      <c r="F341" s="60">
        <v>4.4400000000000004</v>
      </c>
    </row>
    <row r="342" spans="1:7" s="66" customFormat="1" ht="24" outlineLevel="1">
      <c r="A342" s="62" t="s">
        <v>1008</v>
      </c>
      <c r="B342" s="63" t="s">
        <v>418</v>
      </c>
      <c r="C342" s="64" t="s">
        <v>415</v>
      </c>
      <c r="D342" s="63" t="s">
        <v>336</v>
      </c>
      <c r="E342" s="65">
        <v>2.71</v>
      </c>
      <c r="F342" s="65">
        <v>0.32519999999999999</v>
      </c>
    </row>
    <row r="343" spans="1:7" s="66" customFormat="1" ht="24" outlineLevel="1">
      <c r="A343" s="67" t="s">
        <v>1009</v>
      </c>
      <c r="B343" s="68" t="s">
        <v>388</v>
      </c>
      <c r="C343" s="69" t="s">
        <v>387</v>
      </c>
      <c r="D343" s="68" t="s">
        <v>336</v>
      </c>
      <c r="E343" s="70">
        <v>2.71</v>
      </c>
      <c r="F343" s="70">
        <v>0.32519999999999999</v>
      </c>
    </row>
    <row r="344" spans="1:7" s="66" customFormat="1" outlineLevel="1">
      <c r="A344" s="67" t="s">
        <v>1010</v>
      </c>
      <c r="B344" s="68" t="s">
        <v>375</v>
      </c>
      <c r="C344" s="69" t="s">
        <v>374</v>
      </c>
      <c r="D344" s="68" t="s">
        <v>336</v>
      </c>
      <c r="E344" s="70">
        <v>1.6</v>
      </c>
      <c r="F344" s="70">
        <v>0.192</v>
      </c>
    </row>
    <row r="345" spans="1:7" s="75" customFormat="1" outlineLevel="1">
      <c r="A345" s="71" t="s">
        <v>1011</v>
      </c>
      <c r="B345" s="72" t="s">
        <v>273</v>
      </c>
      <c r="C345" s="73" t="s">
        <v>272</v>
      </c>
      <c r="D345" s="72" t="s">
        <v>209</v>
      </c>
      <c r="E345" s="74">
        <v>1</v>
      </c>
      <c r="F345" s="74">
        <v>0.12</v>
      </c>
    </row>
    <row r="346" spans="1:7" s="75" customFormat="1" outlineLevel="1">
      <c r="A346" s="76" t="s">
        <v>1012</v>
      </c>
      <c r="B346" s="77" t="s">
        <v>260</v>
      </c>
      <c r="C346" s="78" t="s">
        <v>259</v>
      </c>
      <c r="D346" s="77" t="s">
        <v>209</v>
      </c>
      <c r="E346" s="79">
        <v>1E-3</v>
      </c>
      <c r="F346" s="79">
        <v>1.2E-4</v>
      </c>
    </row>
    <row r="347" spans="1:7" s="75" customFormat="1" outlineLevel="1">
      <c r="A347" s="76" t="s">
        <v>1013</v>
      </c>
      <c r="B347" s="77" t="s">
        <v>239</v>
      </c>
      <c r="C347" s="78" t="s">
        <v>238</v>
      </c>
      <c r="D347" s="77" t="s">
        <v>235</v>
      </c>
      <c r="E347" s="79">
        <v>3.5000000000000003E-2</v>
      </c>
      <c r="F347" s="79">
        <v>4.1999999999999997E-3</v>
      </c>
    </row>
    <row r="348" spans="1:7" s="39" customFormat="1">
      <c r="A348" s="53" t="s">
        <v>1014</v>
      </c>
      <c r="B348" s="54" t="s">
        <v>1015</v>
      </c>
      <c r="C348" s="54" t="s">
        <v>1016</v>
      </c>
      <c r="D348" s="55" t="s">
        <v>461</v>
      </c>
      <c r="E348" s="124">
        <v>4</v>
      </c>
      <c r="F348" s="125"/>
      <c r="G348" s="56"/>
    </row>
    <row r="349" spans="1:7" s="61" customFormat="1" outlineLevel="1">
      <c r="A349" s="57" t="s">
        <v>1017</v>
      </c>
      <c r="B349" s="58" t="s">
        <v>30</v>
      </c>
      <c r="C349" s="59" t="s">
        <v>447</v>
      </c>
      <c r="D349" s="58" t="s">
        <v>446</v>
      </c>
      <c r="E349" s="60">
        <v>3.65</v>
      </c>
      <c r="F349" s="60">
        <v>14.6</v>
      </c>
    </row>
    <row r="350" spans="1:7" s="66" customFormat="1" outlineLevel="1">
      <c r="A350" s="62" t="s">
        <v>1018</v>
      </c>
      <c r="B350" s="63" t="s">
        <v>361</v>
      </c>
      <c r="C350" s="64" t="s">
        <v>360</v>
      </c>
      <c r="D350" s="63" t="s">
        <v>336</v>
      </c>
      <c r="E350" s="65">
        <v>0.1</v>
      </c>
      <c r="F350" s="65">
        <v>0.4</v>
      </c>
    </row>
    <row r="351" spans="1:7" s="75" customFormat="1" outlineLevel="1">
      <c r="A351" s="71" t="s">
        <v>1019</v>
      </c>
      <c r="B351" s="72" t="s">
        <v>328</v>
      </c>
      <c r="C351" s="73" t="s">
        <v>327</v>
      </c>
      <c r="D351" s="72" t="s">
        <v>235</v>
      </c>
      <c r="E351" s="74">
        <v>0.35</v>
      </c>
      <c r="F351" s="74">
        <v>1.4</v>
      </c>
    </row>
    <row r="352" spans="1:7" s="75" customFormat="1" outlineLevel="1">
      <c r="A352" s="76" t="s">
        <v>1020</v>
      </c>
      <c r="B352" s="77" t="s">
        <v>322</v>
      </c>
      <c r="C352" s="78" t="s">
        <v>321</v>
      </c>
      <c r="D352" s="77" t="s">
        <v>235</v>
      </c>
      <c r="E352" s="79">
        <v>0.02</v>
      </c>
      <c r="F352" s="79">
        <v>0.08</v>
      </c>
    </row>
    <row r="353" spans="1:7" s="75" customFormat="1" outlineLevel="1">
      <c r="A353" s="76" t="s">
        <v>1021</v>
      </c>
      <c r="B353" s="77" t="s">
        <v>1022</v>
      </c>
      <c r="C353" s="78" t="s">
        <v>1023</v>
      </c>
      <c r="D353" s="77" t="s">
        <v>214</v>
      </c>
      <c r="E353" s="79">
        <v>1</v>
      </c>
      <c r="F353" s="79">
        <v>4</v>
      </c>
    </row>
    <row r="354" spans="1:7" ht="15.75" customHeight="1">
      <c r="A354" s="126" t="s">
        <v>1024</v>
      </c>
      <c r="B354" s="127"/>
      <c r="C354" s="127"/>
      <c r="D354" s="127"/>
      <c r="E354" s="127"/>
      <c r="F354" s="128"/>
    </row>
    <row r="355" spans="1:7" s="39" customFormat="1">
      <c r="A355" s="53" t="s">
        <v>1025</v>
      </c>
      <c r="B355" s="54" t="s">
        <v>211</v>
      </c>
      <c r="C355" s="54" t="s">
        <v>1026</v>
      </c>
      <c r="D355" s="55" t="s">
        <v>212</v>
      </c>
      <c r="E355" s="114">
        <v>170</v>
      </c>
      <c r="F355" s="115"/>
      <c r="G355" s="56"/>
    </row>
    <row r="356" spans="1:7" s="39" customFormat="1" ht="26.4">
      <c r="A356" s="53" t="s">
        <v>1027</v>
      </c>
      <c r="B356" s="54" t="s">
        <v>211</v>
      </c>
      <c r="C356" s="54" t="s">
        <v>210</v>
      </c>
      <c r="D356" s="55" t="s">
        <v>209</v>
      </c>
      <c r="E356" s="114">
        <v>0.18060000000000001</v>
      </c>
      <c r="F356" s="115"/>
      <c r="G356" s="56"/>
    </row>
    <row r="357" spans="1:7" s="39" customFormat="1" ht="13.8" thickBot="1">
      <c r="A357" s="116"/>
      <c r="B357" s="117"/>
      <c r="C357" s="117"/>
      <c r="D357" s="117"/>
      <c r="E357" s="117"/>
      <c r="F357" s="118"/>
    </row>
    <row r="358" spans="1:7" s="39" customFormat="1" ht="13.8" thickTop="1">
      <c r="A358" s="119" t="s">
        <v>454</v>
      </c>
      <c r="B358" s="120"/>
      <c r="C358" s="120"/>
      <c r="D358" s="84"/>
      <c r="E358" s="85"/>
      <c r="F358" s="86"/>
      <c r="G358" s="56"/>
    </row>
    <row r="359" spans="1:7" s="39" customFormat="1">
      <c r="A359" s="121"/>
      <c r="B359" s="122"/>
      <c r="C359" s="122"/>
      <c r="D359" s="122"/>
      <c r="E359" s="122"/>
      <c r="F359" s="123"/>
    </row>
    <row r="360" spans="1:7" s="39" customFormat="1">
      <c r="A360" s="87"/>
      <c r="B360" s="88"/>
      <c r="C360" s="89" t="s">
        <v>453</v>
      </c>
      <c r="D360" s="90"/>
      <c r="E360" s="91"/>
      <c r="F360" s="92"/>
    </row>
    <row r="361" spans="1:7" s="39" customFormat="1">
      <c r="A361" s="93" t="s">
        <v>30</v>
      </c>
      <c r="B361" s="94" t="s">
        <v>452</v>
      </c>
      <c r="C361" s="94" t="s">
        <v>451</v>
      </c>
      <c r="D361" s="95" t="s">
        <v>446</v>
      </c>
      <c r="E361" s="96"/>
      <c r="F361" s="96">
        <v>3.19</v>
      </c>
    </row>
    <row r="362" spans="1:7" s="39" customFormat="1">
      <c r="A362" s="93" t="s">
        <v>29</v>
      </c>
      <c r="B362" s="94" t="s">
        <v>450</v>
      </c>
      <c r="C362" s="94" t="s">
        <v>449</v>
      </c>
      <c r="D362" s="95" t="s">
        <v>446</v>
      </c>
      <c r="E362" s="96"/>
      <c r="F362" s="96">
        <v>1.74</v>
      </c>
    </row>
    <row r="363" spans="1:7" s="39" customFormat="1">
      <c r="A363" s="87"/>
      <c r="B363" s="88"/>
      <c r="C363" s="89" t="s">
        <v>448</v>
      </c>
      <c r="D363" s="90"/>
      <c r="E363" s="91"/>
      <c r="F363" s="92"/>
    </row>
    <row r="364" spans="1:7" s="39" customFormat="1">
      <c r="A364" s="93" t="s">
        <v>28</v>
      </c>
      <c r="B364" s="94" t="s">
        <v>30</v>
      </c>
      <c r="C364" s="94" t="s">
        <v>447</v>
      </c>
      <c r="D364" s="95" t="s">
        <v>446</v>
      </c>
      <c r="E364" s="96"/>
      <c r="F364" s="96">
        <v>778.18399999999997</v>
      </c>
    </row>
  </sheetData>
  <mergeCells count="98">
    <mergeCell ref="A358:C358"/>
    <mergeCell ref="A359:F359"/>
    <mergeCell ref="E340:F340"/>
    <mergeCell ref="E348:F348"/>
    <mergeCell ref="A354:F354"/>
    <mergeCell ref="E355:F355"/>
    <mergeCell ref="E356:F356"/>
    <mergeCell ref="A357:F357"/>
    <mergeCell ref="E305:F305"/>
    <mergeCell ref="E309:F309"/>
    <mergeCell ref="E319:F319"/>
    <mergeCell ref="E323:F323"/>
    <mergeCell ref="A333:F333"/>
    <mergeCell ref="E334:F334"/>
    <mergeCell ref="E291:F291"/>
    <mergeCell ref="E296:F296"/>
    <mergeCell ref="A297:F297"/>
    <mergeCell ref="E298:F298"/>
    <mergeCell ref="E300:F300"/>
    <mergeCell ref="E303:F303"/>
    <mergeCell ref="E258:F258"/>
    <mergeCell ref="E259:F259"/>
    <mergeCell ref="E260:F260"/>
    <mergeCell ref="E273:F273"/>
    <mergeCell ref="E280:F280"/>
    <mergeCell ref="E285:F285"/>
    <mergeCell ref="E219:F219"/>
    <mergeCell ref="E221:F221"/>
    <mergeCell ref="E233:F233"/>
    <mergeCell ref="E244:F244"/>
    <mergeCell ref="E256:F256"/>
    <mergeCell ref="E257:F257"/>
    <mergeCell ref="E194:F194"/>
    <mergeCell ref="E195:F195"/>
    <mergeCell ref="A197:F197"/>
    <mergeCell ref="E198:F198"/>
    <mergeCell ref="E205:F205"/>
    <mergeCell ref="E212:F212"/>
    <mergeCell ref="E161:F161"/>
    <mergeCell ref="E164:F164"/>
    <mergeCell ref="E166:F166"/>
    <mergeCell ref="E182:F182"/>
    <mergeCell ref="E188:F188"/>
    <mergeCell ref="E193:F193"/>
    <mergeCell ref="E139:F139"/>
    <mergeCell ref="E140:F140"/>
    <mergeCell ref="E141:F141"/>
    <mergeCell ref="A150:F150"/>
    <mergeCell ref="E151:F151"/>
    <mergeCell ref="E155:F155"/>
    <mergeCell ref="A119:F119"/>
    <mergeCell ref="E120:F120"/>
    <mergeCell ref="E123:F123"/>
    <mergeCell ref="E125:F125"/>
    <mergeCell ref="E128:F128"/>
    <mergeCell ref="E130:F130"/>
    <mergeCell ref="E104:F104"/>
    <mergeCell ref="E106:F106"/>
    <mergeCell ref="E108:F108"/>
    <mergeCell ref="E112:F112"/>
    <mergeCell ref="E115:F115"/>
    <mergeCell ref="E117:F117"/>
    <mergeCell ref="E92:F92"/>
    <mergeCell ref="E95:F95"/>
    <mergeCell ref="E97:F97"/>
    <mergeCell ref="E99:F99"/>
    <mergeCell ref="E101:F101"/>
    <mergeCell ref="E102:F102"/>
    <mergeCell ref="E77:F77"/>
    <mergeCell ref="A79:F79"/>
    <mergeCell ref="E80:F80"/>
    <mergeCell ref="E88:F88"/>
    <mergeCell ref="A89:F89"/>
    <mergeCell ref="E90:F90"/>
    <mergeCell ref="E31:F31"/>
    <mergeCell ref="E33:F33"/>
    <mergeCell ref="E43:F43"/>
    <mergeCell ref="E55:F55"/>
    <mergeCell ref="E63:F63"/>
    <mergeCell ref="E75:F75"/>
    <mergeCell ref="A15:F15"/>
    <mergeCell ref="A16:F16"/>
    <mergeCell ref="E17:F17"/>
    <mergeCell ref="E22:F22"/>
    <mergeCell ref="E25:F25"/>
    <mergeCell ref="E29:F29"/>
    <mergeCell ref="C11:F11"/>
    <mergeCell ref="A12:A13"/>
    <mergeCell ref="B12:B13"/>
    <mergeCell ref="C12:C13"/>
    <mergeCell ref="D12:D13"/>
    <mergeCell ref="E12:F12"/>
    <mergeCell ref="B2:F2"/>
    <mergeCell ref="B3:F3"/>
    <mergeCell ref="D5:F5"/>
    <mergeCell ref="B6:F6"/>
    <mergeCell ref="B8:F8"/>
    <mergeCell ref="B9:F9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73" fitToHeight="10000" orientation="portrait" horizontalDpi="300" verticalDpi="300" r:id="rId1"/>
  <headerFooter>
    <oddHeader>&amp;L&amp;9ПРОГРАММНЫЙ КОМПЛЕКС АВС4-UZ (РЕДАКЦИЯ 2020.4)&amp;C&amp;P&amp;R200000140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136"/>
  <sheetViews>
    <sheetView topLeftCell="A105" workbookViewId="0">
      <selection activeCell="E1" sqref="E1:F1048576"/>
    </sheetView>
  </sheetViews>
  <sheetFormatPr defaultColWidth="9.109375" defaultRowHeight="13.2"/>
  <cols>
    <col min="1" max="1" width="5.44140625" style="97" customWidth="1"/>
    <col min="2" max="2" width="51.44140625" style="97" customWidth="1"/>
    <col min="3" max="3" width="9.109375" style="97"/>
    <col min="4" max="4" width="12.44140625" style="97" customWidth="1"/>
    <col min="5" max="16384" width="9.109375" style="97"/>
  </cols>
  <sheetData>
    <row r="2" spans="1:4" ht="102.75" customHeight="1">
      <c r="A2" s="154" t="s">
        <v>814</v>
      </c>
      <c r="B2" s="154"/>
      <c r="C2" s="154"/>
      <c r="D2" s="154"/>
    </row>
    <row r="3" spans="1:4">
      <c r="B3" s="98"/>
    </row>
    <row r="4" spans="1:4">
      <c r="A4" s="154" t="s">
        <v>1028</v>
      </c>
      <c r="B4" s="154"/>
      <c r="C4" s="154"/>
      <c r="D4" s="154"/>
    </row>
    <row r="5" spans="1:4">
      <c r="B5" s="98"/>
    </row>
    <row r="6" spans="1:4" ht="15.6">
      <c r="A6" s="148" t="s">
        <v>1029</v>
      </c>
      <c r="B6" s="148"/>
      <c r="C6" s="148"/>
      <c r="D6" s="148"/>
    </row>
    <row r="8" spans="1:4" ht="13.2" customHeight="1">
      <c r="A8" s="149" t="s">
        <v>832</v>
      </c>
      <c r="B8" s="149" t="s">
        <v>831</v>
      </c>
      <c r="C8" s="149" t="s">
        <v>802</v>
      </c>
      <c r="D8" s="149" t="s">
        <v>202</v>
      </c>
    </row>
    <row r="9" spans="1:4">
      <c r="A9" s="150"/>
      <c r="B9" s="150"/>
      <c r="C9" s="150"/>
      <c r="D9" s="150"/>
    </row>
    <row r="10" spans="1:4">
      <c r="A10" s="151"/>
      <c r="B10" s="151"/>
      <c r="C10" s="151"/>
      <c r="D10" s="151"/>
    </row>
    <row r="11" spans="1:4">
      <c r="A11" s="99">
        <v>1</v>
      </c>
      <c r="B11" s="100">
        <v>2</v>
      </c>
      <c r="C11" s="100">
        <v>3</v>
      </c>
      <c r="D11" s="100">
        <v>4</v>
      </c>
    </row>
    <row r="12" spans="1:4">
      <c r="A12" s="141"/>
      <c r="B12" s="141"/>
      <c r="C12" s="141"/>
      <c r="D12" s="141"/>
    </row>
    <row r="13" spans="1:4" ht="15.6">
      <c r="A13" s="142" t="s">
        <v>830</v>
      </c>
      <c r="B13" s="143"/>
      <c r="C13" s="143"/>
      <c r="D13" s="143"/>
    </row>
    <row r="14" spans="1:4">
      <c r="A14" s="163"/>
      <c r="B14" s="164"/>
      <c r="C14" s="164"/>
      <c r="D14" s="164"/>
    </row>
    <row r="15" spans="1:4" ht="15.6">
      <c r="A15" s="144" t="s">
        <v>829</v>
      </c>
      <c r="B15" s="145"/>
      <c r="C15" s="145"/>
      <c r="D15" s="145"/>
    </row>
    <row r="16" spans="1:4">
      <c r="A16" s="101" t="s">
        <v>30</v>
      </c>
      <c r="B16" s="102" t="s">
        <v>447</v>
      </c>
      <c r="C16" s="103" t="s">
        <v>446</v>
      </c>
      <c r="D16" s="105">
        <v>778.18401226000003</v>
      </c>
    </row>
    <row r="17" spans="1:4" ht="26.4">
      <c r="A17" s="101" t="s">
        <v>29</v>
      </c>
      <c r="B17" s="102" t="s">
        <v>451</v>
      </c>
      <c r="C17" s="103" t="s">
        <v>446</v>
      </c>
      <c r="D17" s="105">
        <v>3.19</v>
      </c>
    </row>
    <row r="18" spans="1:4" ht="26.4">
      <c r="A18" s="34"/>
      <c r="B18" s="32" t="s">
        <v>828</v>
      </c>
      <c r="C18" s="32" t="s">
        <v>446</v>
      </c>
      <c r="D18" s="106">
        <f>SUM(D16:D17)</f>
        <v>781.37401226000009</v>
      </c>
    </row>
    <row r="19" spans="1:4">
      <c r="A19" s="146"/>
      <c r="B19" s="147"/>
      <c r="C19" s="147"/>
      <c r="D19" s="147"/>
    </row>
    <row r="20" spans="1:4" ht="15.6">
      <c r="A20" s="144" t="s">
        <v>445</v>
      </c>
      <c r="B20" s="145"/>
      <c r="C20" s="145"/>
      <c r="D20" s="145"/>
    </row>
    <row r="21" spans="1:4" ht="26.4">
      <c r="A21" s="101" t="s">
        <v>30</v>
      </c>
      <c r="B21" s="102" t="s">
        <v>443</v>
      </c>
      <c r="C21" s="103" t="s">
        <v>336</v>
      </c>
      <c r="D21" s="104">
        <v>0.69234240000000002</v>
      </c>
    </row>
    <row r="22" spans="1:4">
      <c r="A22" s="101" t="s">
        <v>29</v>
      </c>
      <c r="B22" s="102" t="s">
        <v>441</v>
      </c>
      <c r="C22" s="103" t="s">
        <v>336</v>
      </c>
      <c r="D22" s="104">
        <v>7.0847999999999994E-2</v>
      </c>
    </row>
    <row r="23" spans="1:4">
      <c r="A23" s="101" t="s">
        <v>28</v>
      </c>
      <c r="B23" s="102" t="s">
        <v>439</v>
      </c>
      <c r="C23" s="103" t="s">
        <v>336</v>
      </c>
      <c r="D23" s="104">
        <v>0.85206400000000004</v>
      </c>
    </row>
    <row r="24" spans="1:4" ht="26.4">
      <c r="A24" s="101" t="s">
        <v>27</v>
      </c>
      <c r="B24" s="102" t="s">
        <v>437</v>
      </c>
      <c r="C24" s="103" t="s">
        <v>336</v>
      </c>
      <c r="D24" s="104">
        <v>19.03302</v>
      </c>
    </row>
    <row r="25" spans="1:4" ht="39.6">
      <c r="A25" s="101" t="s">
        <v>26</v>
      </c>
      <c r="B25" s="102" t="s">
        <v>435</v>
      </c>
      <c r="C25" s="103" t="s">
        <v>336</v>
      </c>
      <c r="D25" s="104">
        <v>50.904719999999998</v>
      </c>
    </row>
    <row r="26" spans="1:4" ht="26.4">
      <c r="A26" s="101" t="s">
        <v>25</v>
      </c>
      <c r="B26" s="102" t="s">
        <v>432</v>
      </c>
      <c r="C26" s="103" t="s">
        <v>336</v>
      </c>
      <c r="D26" s="104">
        <v>1.49080626</v>
      </c>
    </row>
    <row r="27" spans="1:4">
      <c r="A27" s="101" t="s">
        <v>24</v>
      </c>
      <c r="B27" s="102" t="s">
        <v>891</v>
      </c>
      <c r="C27" s="103" t="s">
        <v>336</v>
      </c>
      <c r="D27" s="104">
        <v>0.48</v>
      </c>
    </row>
    <row r="28" spans="1:4">
      <c r="A28" s="101" t="s">
        <v>23</v>
      </c>
      <c r="B28" s="102" t="s">
        <v>429</v>
      </c>
      <c r="C28" s="103" t="s">
        <v>336</v>
      </c>
      <c r="D28" s="104">
        <v>0.11808</v>
      </c>
    </row>
    <row r="29" spans="1:4">
      <c r="A29" s="101" t="s">
        <v>434</v>
      </c>
      <c r="B29" s="102" t="s">
        <v>426</v>
      </c>
      <c r="C29" s="103" t="s">
        <v>336</v>
      </c>
      <c r="D29" s="104">
        <v>12.76</v>
      </c>
    </row>
    <row r="30" spans="1:4">
      <c r="A30" s="101" t="s">
        <v>431</v>
      </c>
      <c r="B30" s="102" t="s">
        <v>423</v>
      </c>
      <c r="C30" s="103" t="s">
        <v>336</v>
      </c>
      <c r="D30" s="104">
        <v>1.674768</v>
      </c>
    </row>
    <row r="31" spans="1:4">
      <c r="A31" s="101" t="s">
        <v>428</v>
      </c>
      <c r="B31" s="102" t="s">
        <v>420</v>
      </c>
      <c r="C31" s="103" t="s">
        <v>336</v>
      </c>
      <c r="D31" s="104">
        <v>3.7391999999999999</v>
      </c>
    </row>
    <row r="32" spans="1:4" ht="39.6">
      <c r="A32" s="101" t="s">
        <v>425</v>
      </c>
      <c r="B32" s="102" t="s">
        <v>415</v>
      </c>
      <c r="C32" s="103" t="s">
        <v>336</v>
      </c>
      <c r="D32" s="104">
        <v>0.32519999999999999</v>
      </c>
    </row>
    <row r="33" spans="1:4" ht="39.6">
      <c r="A33" s="101" t="s">
        <v>422</v>
      </c>
      <c r="B33" s="102" t="s">
        <v>415</v>
      </c>
      <c r="C33" s="103" t="s">
        <v>336</v>
      </c>
      <c r="D33" s="104">
        <v>21.956214410000001</v>
      </c>
    </row>
    <row r="34" spans="1:4" ht="26.4">
      <c r="A34" s="101" t="s">
        <v>419</v>
      </c>
      <c r="B34" s="102" t="s">
        <v>827</v>
      </c>
      <c r="C34" s="103" t="s">
        <v>336</v>
      </c>
      <c r="D34" s="104">
        <v>7.65</v>
      </c>
    </row>
    <row r="35" spans="1:4" ht="26.4">
      <c r="A35" s="101" t="s">
        <v>417</v>
      </c>
      <c r="B35" s="102" t="s">
        <v>411</v>
      </c>
      <c r="C35" s="103" t="s">
        <v>336</v>
      </c>
      <c r="D35" s="104">
        <v>15.4109736</v>
      </c>
    </row>
    <row r="36" spans="1:4" ht="39.6">
      <c r="A36" s="101" t="s">
        <v>414</v>
      </c>
      <c r="B36" s="102" t="s">
        <v>864</v>
      </c>
      <c r="C36" s="103" t="s">
        <v>336</v>
      </c>
      <c r="D36" s="104">
        <v>8.2799999999999999E-2</v>
      </c>
    </row>
    <row r="37" spans="1:4" ht="26.4">
      <c r="A37" s="101" t="s">
        <v>413</v>
      </c>
      <c r="B37" s="102" t="s">
        <v>408</v>
      </c>
      <c r="C37" s="103" t="s">
        <v>336</v>
      </c>
      <c r="D37" s="104">
        <v>10.009539999999999</v>
      </c>
    </row>
    <row r="38" spans="1:4" ht="26.4">
      <c r="A38" s="101" t="s">
        <v>410</v>
      </c>
      <c r="B38" s="102" t="s">
        <v>405</v>
      </c>
      <c r="C38" s="103" t="s">
        <v>336</v>
      </c>
      <c r="D38" s="104">
        <v>1.0824</v>
      </c>
    </row>
    <row r="39" spans="1:4">
      <c r="A39" s="101" t="s">
        <v>407</v>
      </c>
      <c r="B39" s="102" t="s">
        <v>402</v>
      </c>
      <c r="C39" s="103" t="s">
        <v>336</v>
      </c>
      <c r="D39" s="104">
        <v>5.3626544999999997</v>
      </c>
    </row>
    <row r="40" spans="1:4" ht="39.6">
      <c r="A40" s="101" t="s">
        <v>404</v>
      </c>
      <c r="B40" s="102" t="s">
        <v>399</v>
      </c>
      <c r="C40" s="103" t="s">
        <v>336</v>
      </c>
      <c r="D40" s="104">
        <v>14.5</v>
      </c>
    </row>
    <row r="41" spans="1:4" ht="26.4">
      <c r="A41" s="101" t="s">
        <v>401</v>
      </c>
      <c r="B41" s="102" t="s">
        <v>866</v>
      </c>
      <c r="C41" s="103" t="s">
        <v>336</v>
      </c>
      <c r="D41" s="104">
        <v>1.43106</v>
      </c>
    </row>
    <row r="42" spans="1:4">
      <c r="A42" s="101" t="s">
        <v>398</v>
      </c>
      <c r="B42" s="102" t="s">
        <v>396</v>
      </c>
      <c r="C42" s="103" t="s">
        <v>336</v>
      </c>
      <c r="D42" s="104">
        <v>3.89464896</v>
      </c>
    </row>
    <row r="43" spans="1:4">
      <c r="A43" s="101" t="s">
        <v>395</v>
      </c>
      <c r="B43" s="102" t="s">
        <v>393</v>
      </c>
      <c r="C43" s="103" t="s">
        <v>336</v>
      </c>
      <c r="D43" s="104">
        <v>13.2447</v>
      </c>
    </row>
    <row r="44" spans="1:4">
      <c r="A44" s="101" t="s">
        <v>392</v>
      </c>
      <c r="B44" s="102" t="s">
        <v>390</v>
      </c>
      <c r="C44" s="103" t="s">
        <v>336</v>
      </c>
      <c r="D44" s="104">
        <v>2.48</v>
      </c>
    </row>
    <row r="45" spans="1:4" ht="39.6">
      <c r="A45" s="101" t="s">
        <v>389</v>
      </c>
      <c r="B45" s="102" t="s">
        <v>387</v>
      </c>
      <c r="C45" s="103" t="s">
        <v>336</v>
      </c>
      <c r="D45" s="104">
        <v>20.7652</v>
      </c>
    </row>
    <row r="46" spans="1:4" ht="26.4">
      <c r="A46" s="101" t="s">
        <v>386</v>
      </c>
      <c r="B46" s="102" t="s">
        <v>384</v>
      </c>
      <c r="C46" s="103" t="s">
        <v>336</v>
      </c>
      <c r="D46" s="104">
        <v>1.607445</v>
      </c>
    </row>
    <row r="47" spans="1:4">
      <c r="A47" s="101" t="s">
        <v>383</v>
      </c>
      <c r="B47" s="102" t="s">
        <v>868</v>
      </c>
      <c r="C47" s="103" t="s">
        <v>336</v>
      </c>
      <c r="D47" s="104">
        <v>0.27600000000000002</v>
      </c>
    </row>
    <row r="48" spans="1:4">
      <c r="A48" s="101" t="s">
        <v>380</v>
      </c>
      <c r="B48" s="102" t="s">
        <v>381</v>
      </c>
      <c r="C48" s="103" t="s">
        <v>336</v>
      </c>
      <c r="D48" s="104">
        <v>0.788184</v>
      </c>
    </row>
    <row r="49" spans="1:4" ht="26.4">
      <c r="A49" s="101" t="s">
        <v>116</v>
      </c>
      <c r="B49" s="102" t="s">
        <v>378</v>
      </c>
      <c r="C49" s="103" t="s">
        <v>336</v>
      </c>
      <c r="D49" s="104">
        <v>5.9160000000000004</v>
      </c>
    </row>
    <row r="50" spans="1:4">
      <c r="A50" s="101" t="s">
        <v>73</v>
      </c>
      <c r="B50" s="102" t="s">
        <v>870</v>
      </c>
      <c r="C50" s="103" t="s">
        <v>336</v>
      </c>
      <c r="D50" s="104">
        <v>2.5943999999999998</v>
      </c>
    </row>
    <row r="51" spans="1:4">
      <c r="A51" s="101" t="s">
        <v>373</v>
      </c>
      <c r="B51" s="102" t="s">
        <v>873</v>
      </c>
      <c r="C51" s="103" t="s">
        <v>336</v>
      </c>
      <c r="D51" s="104">
        <v>0.55200000000000005</v>
      </c>
    </row>
    <row r="52" spans="1:4">
      <c r="A52" s="101" t="s">
        <v>370</v>
      </c>
      <c r="B52" s="102" t="s">
        <v>376</v>
      </c>
      <c r="C52" s="103" t="s">
        <v>336</v>
      </c>
      <c r="D52" s="104">
        <v>29.891851500000001</v>
      </c>
    </row>
    <row r="53" spans="1:4" ht="26.4">
      <c r="A53" s="101" t="s">
        <v>367</v>
      </c>
      <c r="B53" s="102" t="s">
        <v>374</v>
      </c>
      <c r="C53" s="103" t="s">
        <v>336</v>
      </c>
      <c r="D53" s="104">
        <v>10.933400000000001</v>
      </c>
    </row>
    <row r="54" spans="1:4" ht="52.8">
      <c r="A54" s="101" t="s">
        <v>364</v>
      </c>
      <c r="B54" s="102" t="s">
        <v>371</v>
      </c>
      <c r="C54" s="103" t="s">
        <v>336</v>
      </c>
      <c r="D54" s="104">
        <v>2.5751343000000002</v>
      </c>
    </row>
    <row r="55" spans="1:4" ht="52.8">
      <c r="A55" s="101" t="s">
        <v>362</v>
      </c>
      <c r="B55" s="102" t="s">
        <v>368</v>
      </c>
      <c r="C55" s="103" t="s">
        <v>336</v>
      </c>
      <c r="D55" s="104">
        <v>3.5193794999999999</v>
      </c>
    </row>
    <row r="56" spans="1:4">
      <c r="A56" s="101" t="s">
        <v>359</v>
      </c>
      <c r="B56" s="102" t="s">
        <v>365</v>
      </c>
      <c r="C56" s="103" t="s">
        <v>336</v>
      </c>
      <c r="D56" s="104">
        <v>3.9045999999999998</v>
      </c>
    </row>
    <row r="57" spans="1:4" ht="26.4">
      <c r="A57" s="101" t="s">
        <v>356</v>
      </c>
      <c r="B57" s="102" t="s">
        <v>360</v>
      </c>
      <c r="C57" s="103" t="s">
        <v>336</v>
      </c>
      <c r="D57" s="104">
        <v>2.405983</v>
      </c>
    </row>
    <row r="58" spans="1:4" ht="26.4">
      <c r="A58" s="101" t="s">
        <v>353</v>
      </c>
      <c r="B58" s="102" t="s">
        <v>360</v>
      </c>
      <c r="C58" s="103" t="s">
        <v>336</v>
      </c>
      <c r="D58" s="104">
        <v>2.8890125000000002</v>
      </c>
    </row>
    <row r="59" spans="1:4" ht="26.4">
      <c r="A59" s="101" t="s">
        <v>350</v>
      </c>
      <c r="B59" s="102" t="s">
        <v>877</v>
      </c>
      <c r="C59" s="103" t="s">
        <v>336</v>
      </c>
      <c r="D59" s="104">
        <v>0.1656</v>
      </c>
    </row>
    <row r="60" spans="1:4">
      <c r="A60" s="101" t="s">
        <v>348</v>
      </c>
      <c r="B60" s="102" t="s">
        <v>357</v>
      </c>
      <c r="C60" s="103" t="s">
        <v>336</v>
      </c>
      <c r="D60" s="104">
        <v>5.1057899999999998</v>
      </c>
    </row>
    <row r="61" spans="1:4">
      <c r="A61" s="101" t="s">
        <v>345</v>
      </c>
      <c r="B61" s="102" t="s">
        <v>354</v>
      </c>
      <c r="C61" s="103" t="s">
        <v>336</v>
      </c>
      <c r="D61" s="104">
        <v>5.9040000000000002E-2</v>
      </c>
    </row>
    <row r="62" spans="1:4">
      <c r="A62" s="101" t="s">
        <v>342</v>
      </c>
      <c r="B62" s="102" t="s">
        <v>351</v>
      </c>
      <c r="C62" s="103" t="s">
        <v>336</v>
      </c>
      <c r="D62" s="104">
        <v>26.2988</v>
      </c>
    </row>
    <row r="63" spans="1:4" ht="26.4">
      <c r="A63" s="101" t="s">
        <v>339</v>
      </c>
      <c r="B63" s="102" t="s">
        <v>826</v>
      </c>
      <c r="C63" s="103" t="s">
        <v>336</v>
      </c>
      <c r="D63" s="104">
        <v>0.69234240000000002</v>
      </c>
    </row>
    <row r="64" spans="1:4" ht="26.4">
      <c r="A64" s="101" t="s">
        <v>335</v>
      </c>
      <c r="B64" s="102" t="s">
        <v>825</v>
      </c>
      <c r="C64" s="103" t="s">
        <v>336</v>
      </c>
      <c r="D64" s="104">
        <v>1.212288</v>
      </c>
    </row>
    <row r="65" spans="1:4" ht="26.4">
      <c r="A65" s="101" t="s">
        <v>332</v>
      </c>
      <c r="B65" s="102" t="s">
        <v>824</v>
      </c>
      <c r="C65" s="103" t="s">
        <v>336</v>
      </c>
      <c r="D65" s="104">
        <v>0.53923200000000004</v>
      </c>
    </row>
    <row r="66" spans="1:4" ht="26.4">
      <c r="A66" s="101" t="s">
        <v>329</v>
      </c>
      <c r="B66" s="102" t="s">
        <v>823</v>
      </c>
      <c r="C66" s="103" t="s">
        <v>336</v>
      </c>
      <c r="D66" s="104">
        <v>0.61007999999999996</v>
      </c>
    </row>
    <row r="67" spans="1:4" ht="26.4">
      <c r="A67" s="101" t="s">
        <v>326</v>
      </c>
      <c r="B67" s="102" t="s">
        <v>337</v>
      </c>
      <c r="C67" s="103" t="s">
        <v>336</v>
      </c>
      <c r="D67" s="104">
        <v>71.521924870000007</v>
      </c>
    </row>
    <row r="68" spans="1:4">
      <c r="A68" s="34"/>
      <c r="B68" s="32" t="s">
        <v>822</v>
      </c>
      <c r="C68" s="32" t="s">
        <v>816</v>
      </c>
      <c r="D68" s="33"/>
    </row>
    <row r="69" spans="1:4">
      <c r="A69" s="146"/>
      <c r="B69" s="147"/>
      <c r="C69" s="147"/>
      <c r="D69" s="147"/>
    </row>
    <row r="70" spans="1:4" ht="15.6">
      <c r="A70" s="144" t="s">
        <v>821</v>
      </c>
      <c r="B70" s="145"/>
      <c r="C70" s="145"/>
      <c r="D70" s="145"/>
    </row>
    <row r="71" spans="1:4" ht="26.4">
      <c r="A71" s="101" t="s">
        <v>30</v>
      </c>
      <c r="B71" s="102" t="s">
        <v>333</v>
      </c>
      <c r="C71" s="103" t="s">
        <v>209</v>
      </c>
      <c r="D71" s="104">
        <v>19.01088</v>
      </c>
    </row>
    <row r="72" spans="1:4" ht="26.4">
      <c r="A72" s="101" t="s">
        <v>29</v>
      </c>
      <c r="B72" s="102" t="s">
        <v>330</v>
      </c>
      <c r="C72" s="103" t="s">
        <v>209</v>
      </c>
      <c r="D72" s="104">
        <v>27.304031999999999</v>
      </c>
    </row>
    <row r="73" spans="1:4" ht="26.4">
      <c r="A73" s="101" t="s">
        <v>28</v>
      </c>
      <c r="B73" s="102" t="s">
        <v>327</v>
      </c>
      <c r="C73" s="103" t="s">
        <v>235</v>
      </c>
      <c r="D73" s="104">
        <v>2.9275000000000002</v>
      </c>
    </row>
    <row r="74" spans="1:4">
      <c r="A74" s="101" t="s">
        <v>27</v>
      </c>
      <c r="B74" s="102" t="s">
        <v>324</v>
      </c>
      <c r="C74" s="103" t="s">
        <v>235</v>
      </c>
      <c r="D74" s="104">
        <v>0.33</v>
      </c>
    </row>
    <row r="75" spans="1:4" ht="26.4">
      <c r="A75" s="101" t="s">
        <v>26</v>
      </c>
      <c r="B75" s="102" t="s">
        <v>321</v>
      </c>
      <c r="C75" s="103" t="s">
        <v>235</v>
      </c>
      <c r="D75" s="104">
        <v>0.08</v>
      </c>
    </row>
    <row r="76" spans="1:4">
      <c r="A76" s="101" t="s">
        <v>25</v>
      </c>
      <c r="B76" s="102" t="s">
        <v>319</v>
      </c>
      <c r="C76" s="103" t="s">
        <v>235</v>
      </c>
      <c r="D76" s="104">
        <v>229.05629999999999</v>
      </c>
    </row>
    <row r="77" spans="1:4">
      <c r="A77" s="101" t="s">
        <v>24</v>
      </c>
      <c r="B77" s="102" t="s">
        <v>316</v>
      </c>
      <c r="C77" s="103" t="s">
        <v>212</v>
      </c>
      <c r="D77" s="104">
        <v>2.3036400000000001</v>
      </c>
    </row>
    <row r="78" spans="1:4" ht="39.6">
      <c r="A78" s="101" t="s">
        <v>23</v>
      </c>
      <c r="B78" s="102" t="s">
        <v>313</v>
      </c>
      <c r="C78" s="103" t="s">
        <v>235</v>
      </c>
      <c r="D78" s="104">
        <v>2.952</v>
      </c>
    </row>
    <row r="79" spans="1:4" ht="39.6">
      <c r="A79" s="101" t="s">
        <v>434</v>
      </c>
      <c r="B79" s="102" t="s">
        <v>310</v>
      </c>
      <c r="C79" s="103" t="s">
        <v>235</v>
      </c>
      <c r="D79" s="104">
        <v>37.1952</v>
      </c>
    </row>
    <row r="80" spans="1:4">
      <c r="A80" s="101" t="s">
        <v>431</v>
      </c>
      <c r="B80" s="102" t="s">
        <v>994</v>
      </c>
      <c r="C80" s="103" t="s">
        <v>225</v>
      </c>
      <c r="D80" s="104">
        <v>6.9</v>
      </c>
    </row>
    <row r="81" spans="1:4" ht="26.4">
      <c r="A81" s="101" t="s">
        <v>428</v>
      </c>
      <c r="B81" s="102" t="s">
        <v>303</v>
      </c>
      <c r="C81" s="103" t="s">
        <v>209</v>
      </c>
      <c r="D81" s="104">
        <v>1.6074450000000001E-2</v>
      </c>
    </row>
    <row r="82" spans="1:4" ht="26.4">
      <c r="A82" s="101" t="s">
        <v>425</v>
      </c>
      <c r="B82" s="102" t="s">
        <v>300</v>
      </c>
      <c r="C82" s="103" t="s">
        <v>209</v>
      </c>
      <c r="D82" s="104">
        <v>0.32741999999999999</v>
      </c>
    </row>
    <row r="83" spans="1:4">
      <c r="A83" s="101" t="s">
        <v>422</v>
      </c>
      <c r="B83" s="102" t="s">
        <v>297</v>
      </c>
      <c r="C83" s="103" t="s">
        <v>209</v>
      </c>
      <c r="D83" s="104">
        <v>5.3529600000000004E-3</v>
      </c>
    </row>
    <row r="84" spans="1:4">
      <c r="A84" s="101" t="s">
        <v>419</v>
      </c>
      <c r="B84" s="102" t="s">
        <v>294</v>
      </c>
      <c r="C84" s="103" t="s">
        <v>209</v>
      </c>
      <c r="D84" s="104">
        <v>8.5862000000000004E-3</v>
      </c>
    </row>
    <row r="85" spans="1:4">
      <c r="A85" s="101" t="s">
        <v>417</v>
      </c>
      <c r="B85" s="102" t="s">
        <v>292</v>
      </c>
      <c r="C85" s="103" t="s">
        <v>230</v>
      </c>
      <c r="D85" s="104">
        <v>53.49</v>
      </c>
    </row>
    <row r="86" spans="1:4">
      <c r="A86" s="101" t="s">
        <v>414</v>
      </c>
      <c r="B86" s="102" t="s">
        <v>289</v>
      </c>
      <c r="C86" s="103" t="s">
        <v>209</v>
      </c>
      <c r="D86" s="104">
        <v>1.7287250000000001E-2</v>
      </c>
    </row>
    <row r="87" spans="1:4">
      <c r="A87" s="101" t="s">
        <v>413</v>
      </c>
      <c r="B87" s="102" t="s">
        <v>283</v>
      </c>
      <c r="C87" s="103" t="s">
        <v>225</v>
      </c>
      <c r="D87" s="104">
        <v>139.81125</v>
      </c>
    </row>
    <row r="88" spans="1:4" ht="26.4">
      <c r="A88" s="101" t="s">
        <v>410</v>
      </c>
      <c r="B88" s="102" t="s">
        <v>280</v>
      </c>
      <c r="C88" s="103" t="s">
        <v>209</v>
      </c>
      <c r="D88" s="104">
        <v>3.8272500000000001E-2</v>
      </c>
    </row>
    <row r="89" spans="1:4">
      <c r="A89" s="101" t="s">
        <v>407</v>
      </c>
      <c r="B89" s="102" t="s">
        <v>274</v>
      </c>
      <c r="C89" s="103" t="s">
        <v>209</v>
      </c>
      <c r="D89" s="104">
        <v>4.4999999999999997E-3</v>
      </c>
    </row>
    <row r="90" spans="1:4">
      <c r="A90" s="101" t="s">
        <v>404</v>
      </c>
      <c r="B90" s="102" t="s">
        <v>272</v>
      </c>
      <c r="C90" s="103" t="s">
        <v>209</v>
      </c>
      <c r="D90" s="104">
        <v>0.12</v>
      </c>
    </row>
    <row r="91" spans="1:4" ht="26.4">
      <c r="A91" s="101" t="s">
        <v>401</v>
      </c>
      <c r="B91" s="102" t="s">
        <v>270</v>
      </c>
      <c r="C91" s="103" t="s">
        <v>209</v>
      </c>
      <c r="D91" s="104">
        <v>6.0342979999999997E-2</v>
      </c>
    </row>
    <row r="92" spans="1:4">
      <c r="A92" s="101" t="s">
        <v>398</v>
      </c>
      <c r="B92" s="102" t="s">
        <v>268</v>
      </c>
      <c r="C92" s="103" t="s">
        <v>209</v>
      </c>
      <c r="D92" s="104">
        <v>1.6371E-2</v>
      </c>
    </row>
    <row r="93" spans="1:4">
      <c r="A93" s="101" t="s">
        <v>395</v>
      </c>
      <c r="B93" s="102" t="s">
        <v>266</v>
      </c>
      <c r="C93" s="103" t="s">
        <v>209</v>
      </c>
      <c r="D93" s="104">
        <v>2.2648600000000001E-3</v>
      </c>
    </row>
    <row r="94" spans="1:4">
      <c r="A94" s="101" t="s">
        <v>392</v>
      </c>
      <c r="B94" s="102" t="s">
        <v>264</v>
      </c>
      <c r="C94" s="103" t="s">
        <v>235</v>
      </c>
      <c r="D94" s="104">
        <v>13.7546</v>
      </c>
    </row>
    <row r="95" spans="1:4">
      <c r="A95" s="101" t="s">
        <v>389</v>
      </c>
      <c r="B95" s="102" t="s">
        <v>231</v>
      </c>
      <c r="C95" s="103" t="s">
        <v>230</v>
      </c>
      <c r="D95" s="104">
        <v>1.2749999999999999</v>
      </c>
    </row>
    <row r="96" spans="1:4">
      <c r="A96" s="101" t="s">
        <v>386</v>
      </c>
      <c r="B96" s="102" t="s">
        <v>261</v>
      </c>
      <c r="C96" s="103" t="s">
        <v>235</v>
      </c>
      <c r="D96" s="104">
        <v>0.18</v>
      </c>
    </row>
    <row r="97" spans="1:4">
      <c r="A97" s="101" t="s">
        <v>383</v>
      </c>
      <c r="B97" s="102" t="s">
        <v>259</v>
      </c>
      <c r="C97" s="103" t="s">
        <v>209</v>
      </c>
      <c r="D97" s="104">
        <v>1.2E-4</v>
      </c>
    </row>
    <row r="98" spans="1:4">
      <c r="A98" s="101" t="s">
        <v>380</v>
      </c>
      <c r="B98" s="102" t="s">
        <v>257</v>
      </c>
      <c r="C98" s="103" t="s">
        <v>209</v>
      </c>
      <c r="D98" s="104">
        <v>2.7015999999999998E-2</v>
      </c>
    </row>
    <row r="99" spans="1:4">
      <c r="A99" s="101" t="s">
        <v>116</v>
      </c>
      <c r="B99" s="102" t="s">
        <v>882</v>
      </c>
      <c r="C99" s="103" t="s">
        <v>209</v>
      </c>
      <c r="D99" s="104">
        <v>2.6220000000000002E-3</v>
      </c>
    </row>
    <row r="100" spans="1:4">
      <c r="A100" s="101" t="s">
        <v>73</v>
      </c>
      <c r="B100" s="102" t="s">
        <v>255</v>
      </c>
      <c r="C100" s="103" t="s">
        <v>209</v>
      </c>
      <c r="D100" s="104">
        <v>1.6605000000000002E-2</v>
      </c>
    </row>
    <row r="101" spans="1:4">
      <c r="A101" s="101" t="s">
        <v>373</v>
      </c>
      <c r="B101" s="102" t="s">
        <v>253</v>
      </c>
      <c r="C101" s="103" t="s">
        <v>230</v>
      </c>
      <c r="D101" s="104">
        <v>1.64</v>
      </c>
    </row>
    <row r="102" spans="1:4">
      <c r="A102" s="101" t="s">
        <v>370</v>
      </c>
      <c r="B102" s="102" t="s">
        <v>893</v>
      </c>
      <c r="C102" s="103" t="s">
        <v>225</v>
      </c>
      <c r="D102" s="104">
        <v>2.5</v>
      </c>
    </row>
    <row r="103" spans="1:4" ht="39.6">
      <c r="A103" s="101" t="s">
        <v>367</v>
      </c>
      <c r="B103" s="102" t="s">
        <v>251</v>
      </c>
      <c r="C103" s="103" t="s">
        <v>235</v>
      </c>
      <c r="D103" s="104">
        <v>0.35424</v>
      </c>
    </row>
    <row r="104" spans="1:4" ht="39.6">
      <c r="A104" s="101" t="s">
        <v>364</v>
      </c>
      <c r="B104" s="102" t="s">
        <v>249</v>
      </c>
      <c r="C104" s="103" t="s">
        <v>235</v>
      </c>
      <c r="D104" s="104">
        <v>0.33456000000000002</v>
      </c>
    </row>
    <row r="105" spans="1:4" ht="39.6">
      <c r="A105" s="101" t="s">
        <v>362</v>
      </c>
      <c r="B105" s="102" t="s">
        <v>247</v>
      </c>
      <c r="C105" s="103" t="s">
        <v>235</v>
      </c>
      <c r="D105" s="104">
        <v>2.5038000000000001E-2</v>
      </c>
    </row>
    <row r="106" spans="1:4" ht="39.6">
      <c r="A106" s="101" t="s">
        <v>359</v>
      </c>
      <c r="B106" s="102" t="s">
        <v>243</v>
      </c>
      <c r="C106" s="103" t="s">
        <v>235</v>
      </c>
      <c r="D106" s="104">
        <v>0.01</v>
      </c>
    </row>
    <row r="107" spans="1:4" ht="52.8">
      <c r="A107" s="101" t="s">
        <v>356</v>
      </c>
      <c r="B107" s="102" t="s">
        <v>1030</v>
      </c>
      <c r="C107" s="103" t="s">
        <v>212</v>
      </c>
      <c r="D107" s="104">
        <v>170</v>
      </c>
    </row>
    <row r="108" spans="1:4">
      <c r="A108" s="101" t="s">
        <v>353</v>
      </c>
      <c r="B108" s="102" t="s">
        <v>1023</v>
      </c>
      <c r="C108" s="103" t="s">
        <v>214</v>
      </c>
      <c r="D108" s="104">
        <v>4</v>
      </c>
    </row>
    <row r="109" spans="1:4">
      <c r="A109" s="101" t="s">
        <v>350</v>
      </c>
      <c r="B109" s="102" t="s">
        <v>240</v>
      </c>
      <c r="C109" s="103" t="s">
        <v>235</v>
      </c>
      <c r="D109" s="104">
        <v>6.0733800000000002</v>
      </c>
    </row>
    <row r="110" spans="1:4">
      <c r="A110" s="101" t="s">
        <v>348</v>
      </c>
      <c r="B110" s="102" t="s">
        <v>982</v>
      </c>
      <c r="C110" s="103" t="s">
        <v>235</v>
      </c>
      <c r="D110" s="104">
        <v>0.63983999999999996</v>
      </c>
    </row>
    <row r="111" spans="1:4">
      <c r="A111" s="101" t="s">
        <v>345</v>
      </c>
      <c r="B111" s="102" t="s">
        <v>238</v>
      </c>
      <c r="C111" s="103" t="s">
        <v>235</v>
      </c>
      <c r="D111" s="104">
        <v>4.1999999999999997E-3</v>
      </c>
    </row>
    <row r="112" spans="1:4" ht="26.4">
      <c r="A112" s="101" t="s">
        <v>342</v>
      </c>
      <c r="B112" s="102" t="s">
        <v>236</v>
      </c>
      <c r="C112" s="103" t="s">
        <v>235</v>
      </c>
      <c r="D112" s="104">
        <v>1.5744000000000001E-2</v>
      </c>
    </row>
    <row r="113" spans="1:4">
      <c r="A113" s="101" t="s">
        <v>339</v>
      </c>
      <c r="B113" s="102" t="s">
        <v>939</v>
      </c>
      <c r="C113" s="103" t="s">
        <v>209</v>
      </c>
      <c r="D113" s="104">
        <v>0.13800000000000001</v>
      </c>
    </row>
    <row r="114" spans="1:4">
      <c r="A114" s="101" t="s">
        <v>335</v>
      </c>
      <c r="B114" s="102" t="s">
        <v>233</v>
      </c>
      <c r="C114" s="103" t="s">
        <v>214</v>
      </c>
      <c r="D114" s="104">
        <v>1.6255999999999999</v>
      </c>
    </row>
    <row r="115" spans="1:4">
      <c r="A115" s="101" t="s">
        <v>332</v>
      </c>
      <c r="B115" s="102" t="s">
        <v>886</v>
      </c>
      <c r="C115" s="103" t="s">
        <v>214</v>
      </c>
      <c r="D115" s="104">
        <v>0.55200000000000005</v>
      </c>
    </row>
    <row r="116" spans="1:4">
      <c r="A116" s="101" t="s">
        <v>329</v>
      </c>
      <c r="B116" s="102" t="s">
        <v>231</v>
      </c>
      <c r="C116" s="103" t="s">
        <v>230</v>
      </c>
      <c r="D116" s="104">
        <v>1.73976</v>
      </c>
    </row>
    <row r="117" spans="1:4">
      <c r="A117" s="101" t="s">
        <v>326</v>
      </c>
      <c r="B117" s="102" t="s">
        <v>226</v>
      </c>
      <c r="C117" s="103" t="s">
        <v>225</v>
      </c>
      <c r="D117" s="104">
        <v>0.36</v>
      </c>
    </row>
    <row r="118" spans="1:4">
      <c r="A118" s="101" t="s">
        <v>323</v>
      </c>
      <c r="B118" s="102" t="s">
        <v>985</v>
      </c>
      <c r="C118" s="103" t="s">
        <v>230</v>
      </c>
      <c r="D118" s="104">
        <v>0.11376</v>
      </c>
    </row>
    <row r="119" spans="1:4">
      <c r="A119" s="101" t="s">
        <v>320</v>
      </c>
      <c r="B119" s="102" t="s">
        <v>956</v>
      </c>
      <c r="C119" s="103" t="s">
        <v>214</v>
      </c>
      <c r="D119" s="104">
        <v>15</v>
      </c>
    </row>
    <row r="120" spans="1:4">
      <c r="A120" s="101" t="s">
        <v>318</v>
      </c>
      <c r="B120" s="102" t="s">
        <v>1031</v>
      </c>
      <c r="C120" s="103" t="s">
        <v>214</v>
      </c>
      <c r="D120" s="104">
        <v>35</v>
      </c>
    </row>
    <row r="121" spans="1:4">
      <c r="A121" s="34"/>
      <c r="B121" s="32" t="s">
        <v>819</v>
      </c>
      <c r="C121" s="32" t="s">
        <v>816</v>
      </c>
      <c r="D121" s="33"/>
    </row>
    <row r="122" spans="1:4">
      <c r="A122" s="146"/>
      <c r="B122" s="147"/>
      <c r="C122" s="147"/>
      <c r="D122" s="147"/>
    </row>
    <row r="123" spans="1:4" ht="15.6">
      <c r="A123" s="144" t="s">
        <v>818</v>
      </c>
      <c r="B123" s="145"/>
      <c r="C123" s="145"/>
      <c r="D123" s="145"/>
    </row>
    <row r="124" spans="1:4">
      <c r="A124" s="101" t="s">
        <v>30</v>
      </c>
      <c r="B124" s="102" t="s">
        <v>848</v>
      </c>
      <c r="C124" s="103" t="s">
        <v>214</v>
      </c>
      <c r="D124" s="104">
        <v>13</v>
      </c>
    </row>
    <row r="125" spans="1:4">
      <c r="A125" s="101" t="s">
        <v>29</v>
      </c>
      <c r="B125" s="102" t="s">
        <v>898</v>
      </c>
      <c r="C125" s="103" t="s">
        <v>214</v>
      </c>
      <c r="D125" s="104">
        <v>33</v>
      </c>
    </row>
    <row r="126" spans="1:4">
      <c r="A126" s="101" t="s">
        <v>28</v>
      </c>
      <c r="B126" s="102" t="s">
        <v>846</v>
      </c>
      <c r="C126" s="103" t="s">
        <v>214</v>
      </c>
      <c r="D126" s="104">
        <v>13</v>
      </c>
    </row>
    <row r="127" spans="1:4">
      <c r="A127" s="34"/>
      <c r="B127" s="32" t="s">
        <v>817</v>
      </c>
      <c r="C127" s="32" t="s">
        <v>816</v>
      </c>
      <c r="D127" s="33"/>
    </row>
    <row r="128" spans="1:4">
      <c r="A128" s="146"/>
      <c r="B128" s="147"/>
      <c r="C128" s="147"/>
      <c r="D128" s="147"/>
    </row>
    <row r="129" spans="1:4" ht="15.6">
      <c r="A129" s="152" t="s">
        <v>837</v>
      </c>
      <c r="B129" s="153"/>
      <c r="C129" s="153"/>
      <c r="D129" s="153"/>
    </row>
    <row r="130" spans="1:4" ht="26.4">
      <c r="A130" s="38" t="s">
        <v>30</v>
      </c>
      <c r="B130" s="37" t="s">
        <v>210</v>
      </c>
      <c r="C130" s="36" t="s">
        <v>209</v>
      </c>
      <c r="D130" s="107">
        <v>0.18060000000000001</v>
      </c>
    </row>
    <row r="131" spans="1:4" ht="26.4">
      <c r="A131" s="38" t="s">
        <v>29</v>
      </c>
      <c r="B131" s="37" t="s">
        <v>1032</v>
      </c>
      <c r="C131" s="36" t="s">
        <v>212</v>
      </c>
      <c r="D131" s="35">
        <v>170</v>
      </c>
    </row>
    <row r="132" spans="1:4" ht="26.4">
      <c r="A132" s="34"/>
      <c r="B132" s="32" t="s">
        <v>838</v>
      </c>
      <c r="C132" s="32"/>
      <c r="D132" s="33"/>
    </row>
    <row r="133" spans="1:4">
      <c r="A133" s="108"/>
      <c r="B133" s="108"/>
      <c r="C133" s="108"/>
      <c r="D133" s="108"/>
    </row>
    <row r="134" spans="1:4">
      <c r="A134" s="108"/>
      <c r="B134" s="108"/>
      <c r="C134" s="108"/>
      <c r="D134" s="108"/>
    </row>
    <row r="135" spans="1:4">
      <c r="A135" s="31"/>
      <c r="B135" s="31" t="s">
        <v>839</v>
      </c>
      <c r="C135" s="31"/>
      <c r="D135" s="109"/>
    </row>
    <row r="136" spans="1:4">
      <c r="A136" s="31"/>
      <c r="B136" s="31" t="s">
        <v>840</v>
      </c>
      <c r="C136" s="31"/>
      <c r="D136" s="110">
        <v>0.03</v>
      </c>
    </row>
  </sheetData>
  <mergeCells count="19">
    <mergeCell ref="A69:D69"/>
    <mergeCell ref="A70:D70"/>
    <mergeCell ref="A122:D122"/>
    <mergeCell ref="A123:D123"/>
    <mergeCell ref="A128:D128"/>
    <mergeCell ref="A129:D129"/>
    <mergeCell ref="A12:D12"/>
    <mergeCell ref="A13:D13"/>
    <mergeCell ref="A14:D14"/>
    <mergeCell ref="A15:D15"/>
    <mergeCell ref="A19:D19"/>
    <mergeCell ref="A20:D20"/>
    <mergeCell ref="A2:D2"/>
    <mergeCell ref="A4:D4"/>
    <mergeCell ref="A6:D6"/>
    <mergeCell ref="A8:A10"/>
    <mergeCell ref="B8:B10"/>
    <mergeCell ref="C8:C10"/>
    <mergeCell ref="D8:D10"/>
  </mergeCells>
  <pageMargins left="0.78740157480314965" right="0.19685039370078741" top="0.36" bottom="0.44" header="0.16" footer="0.24"/>
  <pageSetup paperSize="9" scale="89" fitToHeight="1000" orientation="portrait" r:id="rId1"/>
  <headerFooter>
    <oddHeader>&amp;C&amp;Л&amp;"Times New Roman,обычный"ПРОГРАММНЫЙ КОМПЛЕКС АВС4-UZ (5.1)&amp;Ц&amp;9&amp;С&amp;ПЭ200000140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103"/>
  <sheetViews>
    <sheetView tabSelected="1" zoomScale="130" zoomScaleNormal="130" workbookViewId="0">
      <selection activeCell="A8" sqref="A8:D8"/>
    </sheetView>
  </sheetViews>
  <sheetFormatPr defaultColWidth="9.109375" defaultRowHeight="13.8"/>
  <cols>
    <col min="1" max="1" width="35.33203125" style="18" customWidth="1"/>
    <col min="2" max="2" width="6.109375" style="113" customWidth="1"/>
    <col min="3" max="3" width="10.33203125" style="16" customWidth="1"/>
    <col min="4" max="4" width="36" style="16" customWidth="1"/>
    <col min="5" max="16384" width="9.109375" style="15"/>
  </cols>
  <sheetData>
    <row r="1" spans="1:4">
      <c r="D1" s="30" t="s">
        <v>208</v>
      </c>
    </row>
    <row r="2" spans="1:4" ht="27.6">
      <c r="D2" s="18" t="s">
        <v>207</v>
      </c>
    </row>
    <row r="3" spans="1:4">
      <c r="D3" s="29" t="s">
        <v>206</v>
      </c>
    </row>
    <row r="4" spans="1:4">
      <c r="D4" s="29"/>
    </row>
    <row r="5" spans="1:4">
      <c r="D5" s="29"/>
    </row>
    <row r="6" spans="1:4" ht="16.5" customHeight="1">
      <c r="A6" s="159" t="s">
        <v>205</v>
      </c>
      <c r="B6" s="159"/>
      <c r="C6" s="159"/>
      <c r="D6" s="159"/>
    </row>
    <row r="7" spans="1:4">
      <c r="A7" s="16"/>
    </row>
    <row r="8" spans="1:4" ht="12.75" customHeight="1">
      <c r="A8" s="165" t="s">
        <v>1028</v>
      </c>
      <c r="B8" s="165"/>
      <c r="C8" s="165"/>
      <c r="D8" s="165"/>
    </row>
    <row r="10" spans="1:4" s="27" customFormat="1" ht="10.199999999999999">
      <c r="A10" s="28" t="s">
        <v>204</v>
      </c>
      <c r="B10" s="28" t="s">
        <v>203</v>
      </c>
      <c r="C10" s="28" t="s">
        <v>202</v>
      </c>
      <c r="D10" s="28" t="s">
        <v>201</v>
      </c>
    </row>
    <row r="11" spans="1:4">
      <c r="A11" s="22" t="s">
        <v>200</v>
      </c>
      <c r="B11" s="21" t="s">
        <v>50</v>
      </c>
      <c r="C11" s="21" t="s">
        <v>50</v>
      </c>
      <c r="D11" s="21" t="s">
        <v>50</v>
      </c>
    </row>
    <row r="12" spans="1:4">
      <c r="A12" s="166" t="s">
        <v>199</v>
      </c>
      <c r="B12" s="20" t="s">
        <v>48</v>
      </c>
      <c r="C12" s="20" t="s">
        <v>1033</v>
      </c>
      <c r="D12" s="19" t="s">
        <v>1034</v>
      </c>
    </row>
    <row r="13" spans="1:4">
      <c r="A13" s="19" t="s">
        <v>196</v>
      </c>
      <c r="B13" s="20" t="s">
        <v>48</v>
      </c>
      <c r="C13" s="20" t="s">
        <v>1035</v>
      </c>
      <c r="D13" s="19" t="s">
        <v>1036</v>
      </c>
    </row>
    <row r="14" spans="1:4">
      <c r="A14" s="19" t="s">
        <v>193</v>
      </c>
      <c r="B14" s="20" t="s">
        <v>61</v>
      </c>
      <c r="C14" s="20" t="s">
        <v>1037</v>
      </c>
      <c r="D14" s="19" t="s">
        <v>1038</v>
      </c>
    </row>
    <row r="15" spans="1:4" ht="20.399999999999999">
      <c r="A15" s="19" t="s">
        <v>191</v>
      </c>
      <c r="B15" s="20" t="s">
        <v>111</v>
      </c>
      <c r="C15" s="20" t="s">
        <v>1039</v>
      </c>
      <c r="D15" s="19" t="s">
        <v>1040</v>
      </c>
    </row>
    <row r="16" spans="1:4" ht="20.399999999999999">
      <c r="A16" s="19" t="s">
        <v>188</v>
      </c>
      <c r="B16" s="20" t="s">
        <v>111</v>
      </c>
      <c r="C16" s="20" t="s">
        <v>1041</v>
      </c>
      <c r="D16" s="19" t="s">
        <v>1042</v>
      </c>
    </row>
    <row r="17" spans="1:4" ht="20.399999999999999">
      <c r="A17" s="19" t="s">
        <v>186</v>
      </c>
      <c r="B17" s="20" t="s">
        <v>111</v>
      </c>
      <c r="C17" s="20" t="s">
        <v>1043</v>
      </c>
      <c r="D17" s="19" t="s">
        <v>1044</v>
      </c>
    </row>
    <row r="18" spans="1:4">
      <c r="A18" s="19" t="s">
        <v>184</v>
      </c>
      <c r="B18" s="20" t="s">
        <v>111</v>
      </c>
      <c r="C18" s="20" t="s">
        <v>1045</v>
      </c>
      <c r="D18" s="19" t="s">
        <v>1046</v>
      </c>
    </row>
    <row r="19" spans="1:4" ht="20.399999999999999">
      <c r="A19" s="19" t="s">
        <v>182</v>
      </c>
      <c r="B19" s="20" t="s">
        <v>111</v>
      </c>
      <c r="C19" s="20" t="str">
        <f>C15</f>
        <v>208,233</v>
      </c>
      <c r="D19" s="19"/>
    </row>
    <row r="20" spans="1:4">
      <c r="A20" s="22" t="s">
        <v>181</v>
      </c>
      <c r="B20" s="21" t="s">
        <v>50</v>
      </c>
      <c r="C20" s="21" t="s">
        <v>50</v>
      </c>
      <c r="D20" s="21" t="s">
        <v>50</v>
      </c>
    </row>
    <row r="21" spans="1:4">
      <c r="A21" s="19" t="s">
        <v>180</v>
      </c>
      <c r="B21" s="20" t="s">
        <v>48</v>
      </c>
      <c r="C21" s="20" t="s">
        <v>1047</v>
      </c>
      <c r="D21" s="19" t="s">
        <v>50</v>
      </c>
    </row>
    <row r="22" spans="1:4">
      <c r="A22" s="19" t="s">
        <v>178</v>
      </c>
      <c r="B22" s="20" t="s">
        <v>111</v>
      </c>
      <c r="C22" s="20" t="s">
        <v>1048</v>
      </c>
      <c r="D22" s="19" t="s">
        <v>1049</v>
      </c>
    </row>
    <row r="23" spans="1:4" ht="20.399999999999999">
      <c r="A23" s="19" t="s">
        <v>175</v>
      </c>
      <c r="B23" s="20" t="s">
        <v>111</v>
      </c>
      <c r="C23" s="20" t="s">
        <v>1050</v>
      </c>
      <c r="D23" s="19" t="s">
        <v>1051</v>
      </c>
    </row>
    <row r="24" spans="1:4" ht="20.399999999999999">
      <c r="A24" s="19" t="s">
        <v>172</v>
      </c>
      <c r="B24" s="20" t="s">
        <v>44</v>
      </c>
      <c r="C24" s="20" t="s">
        <v>1052</v>
      </c>
      <c r="D24" s="19" t="s">
        <v>1053</v>
      </c>
    </row>
    <row r="25" spans="1:4">
      <c r="A25" s="19" t="s">
        <v>170</v>
      </c>
      <c r="B25" s="20" t="s">
        <v>44</v>
      </c>
      <c r="C25" s="20" t="s">
        <v>1052</v>
      </c>
      <c r="D25" s="19"/>
    </row>
    <row r="26" spans="1:4">
      <c r="A26" s="167" t="s">
        <v>168</v>
      </c>
      <c r="B26" s="25" t="s">
        <v>50</v>
      </c>
      <c r="C26" s="25" t="s">
        <v>50</v>
      </c>
      <c r="D26" s="25" t="s">
        <v>50</v>
      </c>
    </row>
    <row r="27" spans="1:4">
      <c r="A27" s="19" t="s">
        <v>167</v>
      </c>
      <c r="B27" s="20" t="s">
        <v>61</v>
      </c>
      <c r="C27" s="20" t="s">
        <v>1054</v>
      </c>
      <c r="D27" s="19" t="s">
        <v>1055</v>
      </c>
    </row>
    <row r="28" spans="1:4" ht="30.6">
      <c r="A28" s="19" t="s">
        <v>166</v>
      </c>
      <c r="B28" s="20" t="s">
        <v>61</v>
      </c>
      <c r="C28" s="20" t="s">
        <v>1054</v>
      </c>
      <c r="D28" s="19" t="s">
        <v>1055</v>
      </c>
    </row>
    <row r="29" spans="1:4" ht="30.6">
      <c r="A29" s="19" t="s">
        <v>165</v>
      </c>
      <c r="B29" s="20" t="s">
        <v>61</v>
      </c>
      <c r="C29" s="20" t="s">
        <v>1054</v>
      </c>
      <c r="D29" s="19" t="s">
        <v>1055</v>
      </c>
    </row>
    <row r="30" spans="1:4">
      <c r="A30" s="22" t="s">
        <v>162</v>
      </c>
      <c r="B30" s="21" t="s">
        <v>50</v>
      </c>
      <c r="C30" s="21" t="s">
        <v>50</v>
      </c>
      <c r="D30" s="21" t="s">
        <v>50</v>
      </c>
    </row>
    <row r="31" spans="1:4">
      <c r="A31" s="19" t="s">
        <v>161</v>
      </c>
      <c r="B31" s="20" t="s">
        <v>48</v>
      </c>
      <c r="C31" s="20" t="s">
        <v>1056</v>
      </c>
      <c r="D31" s="19" t="s">
        <v>1057</v>
      </c>
    </row>
    <row r="32" spans="1:4">
      <c r="A32" s="19" t="s">
        <v>158</v>
      </c>
      <c r="B32" s="20" t="s">
        <v>157</v>
      </c>
      <c r="C32" s="20" t="s">
        <v>1058</v>
      </c>
      <c r="D32" s="19" t="s">
        <v>1059</v>
      </c>
    </row>
    <row r="33" spans="1:4">
      <c r="A33" s="22" t="s">
        <v>154</v>
      </c>
      <c r="B33" s="21" t="s">
        <v>50</v>
      </c>
      <c r="C33" s="21" t="s">
        <v>50</v>
      </c>
      <c r="D33" s="21" t="s">
        <v>50</v>
      </c>
    </row>
    <row r="34" spans="1:4" ht="20.399999999999999">
      <c r="A34" s="19" t="s">
        <v>153</v>
      </c>
      <c r="B34" s="20" t="s">
        <v>111</v>
      </c>
      <c r="C34" s="20" t="s">
        <v>1041</v>
      </c>
      <c r="D34" s="19" t="s">
        <v>50</v>
      </c>
    </row>
    <row r="35" spans="1:4" ht="30.6">
      <c r="A35" s="19" t="s">
        <v>151</v>
      </c>
      <c r="B35" s="20" t="s">
        <v>111</v>
      </c>
      <c r="C35" s="20" t="s">
        <v>1045</v>
      </c>
      <c r="D35" s="19"/>
    </row>
    <row r="36" spans="1:4">
      <c r="A36" s="19" t="s">
        <v>149</v>
      </c>
      <c r="B36" s="20" t="s">
        <v>111</v>
      </c>
      <c r="C36" s="20" t="s">
        <v>1043</v>
      </c>
      <c r="D36" s="19" t="s">
        <v>50</v>
      </c>
    </row>
    <row r="37" spans="1:4" ht="20.399999999999999">
      <c r="A37" s="19" t="s">
        <v>147</v>
      </c>
      <c r="B37" s="20" t="s">
        <v>44</v>
      </c>
      <c r="C37" s="20" t="s">
        <v>1060</v>
      </c>
      <c r="D37" s="166" t="s">
        <v>1061</v>
      </c>
    </row>
    <row r="38" spans="1:4">
      <c r="A38" s="19" t="s">
        <v>144</v>
      </c>
      <c r="B38" s="20" t="s">
        <v>44</v>
      </c>
      <c r="C38" s="20" t="s">
        <v>1062</v>
      </c>
      <c r="D38" s="19" t="s">
        <v>1063</v>
      </c>
    </row>
    <row r="39" spans="1:4">
      <c r="A39" s="19" t="s">
        <v>141</v>
      </c>
      <c r="B39" s="20" t="s">
        <v>111</v>
      </c>
      <c r="C39" s="20">
        <f>C19*1.1</f>
        <v>229.05630000000002</v>
      </c>
      <c r="D39" s="166" t="s">
        <v>1064</v>
      </c>
    </row>
    <row r="40" spans="1:4">
      <c r="A40" s="19" t="s">
        <v>139</v>
      </c>
      <c r="B40" s="20" t="s">
        <v>44</v>
      </c>
      <c r="C40" s="20">
        <f>C39*1.6</f>
        <v>366.49008000000003</v>
      </c>
      <c r="D40" s="166" t="s">
        <v>1065</v>
      </c>
    </row>
    <row r="41" spans="1:4" ht="20.399999999999999">
      <c r="A41" s="19" t="s">
        <v>137</v>
      </c>
      <c r="B41" s="20" t="s">
        <v>111</v>
      </c>
      <c r="C41" s="24">
        <f>C39*0.9</f>
        <v>206.15067000000002</v>
      </c>
      <c r="D41" s="166" t="s">
        <v>1066</v>
      </c>
    </row>
    <row r="42" spans="1:4" ht="20.399999999999999">
      <c r="A42" s="19" t="s">
        <v>135</v>
      </c>
      <c r="B42" s="20" t="s">
        <v>111</v>
      </c>
      <c r="C42" s="20">
        <f>C39*0.1</f>
        <v>22.905630000000002</v>
      </c>
      <c r="D42" s="166" t="s">
        <v>1067</v>
      </c>
    </row>
    <row r="43" spans="1:4" ht="20.399999999999999">
      <c r="A43" s="166" t="s">
        <v>133</v>
      </c>
      <c r="B43" s="20" t="s">
        <v>111</v>
      </c>
      <c r="C43" s="24">
        <f>C41</f>
        <v>206.15067000000002</v>
      </c>
      <c r="D43" s="19"/>
    </row>
    <row r="44" spans="1:4">
      <c r="A44" s="19" t="s">
        <v>132</v>
      </c>
      <c r="B44" s="20" t="s">
        <v>111</v>
      </c>
      <c r="C44" s="20">
        <f>C39</f>
        <v>229.05630000000002</v>
      </c>
      <c r="D44" s="19"/>
    </row>
    <row r="45" spans="1:4">
      <c r="A45" s="19" t="s">
        <v>131</v>
      </c>
      <c r="B45" s="20" t="s">
        <v>61</v>
      </c>
      <c r="C45" s="20" t="s">
        <v>1037</v>
      </c>
      <c r="D45" s="19" t="s">
        <v>50</v>
      </c>
    </row>
    <row r="46" spans="1:4">
      <c r="A46" s="19" t="s">
        <v>129</v>
      </c>
      <c r="B46" s="20" t="s">
        <v>61</v>
      </c>
      <c r="C46" s="20" t="s">
        <v>1068</v>
      </c>
      <c r="D46" s="19" t="s">
        <v>1069</v>
      </c>
    </row>
    <row r="47" spans="1:4">
      <c r="A47" s="22" t="s">
        <v>126</v>
      </c>
      <c r="B47" s="21" t="s">
        <v>50</v>
      </c>
      <c r="C47" s="21" t="s">
        <v>50</v>
      </c>
      <c r="D47" s="21" t="s">
        <v>50</v>
      </c>
    </row>
    <row r="48" spans="1:4" ht="20.399999999999999">
      <c r="A48" s="19" t="s">
        <v>125</v>
      </c>
      <c r="B48" s="20" t="s">
        <v>111</v>
      </c>
      <c r="C48" s="20" t="s">
        <v>1070</v>
      </c>
      <c r="D48" s="19" t="s">
        <v>1071</v>
      </c>
    </row>
    <row r="49" spans="1:4">
      <c r="A49" s="19" t="s">
        <v>124</v>
      </c>
      <c r="B49" s="20" t="s">
        <v>111</v>
      </c>
      <c r="C49" s="20">
        <f>153/2*0.98*0.1</f>
        <v>7.4969999999999999</v>
      </c>
      <c r="D49" s="166" t="s">
        <v>1072</v>
      </c>
    </row>
    <row r="50" spans="1:4" ht="20.399999999999999">
      <c r="A50" s="19" t="s">
        <v>68</v>
      </c>
      <c r="B50" s="20" t="s">
        <v>44</v>
      </c>
      <c r="C50" s="23">
        <f>7.497*1.65</f>
        <v>12.370049999999999</v>
      </c>
      <c r="D50" s="166" t="s">
        <v>1073</v>
      </c>
    </row>
    <row r="51" spans="1:4">
      <c r="A51" s="19" t="s">
        <v>66</v>
      </c>
      <c r="B51" s="20" t="s">
        <v>44</v>
      </c>
      <c r="C51" s="20">
        <f>12.37+13*0.35*2.4+13*0.53*2.4</f>
        <v>39.826000000000001</v>
      </c>
      <c r="D51" s="166" t="s">
        <v>1074</v>
      </c>
    </row>
    <row r="52" spans="1:4" ht="20.399999999999999">
      <c r="A52" s="19" t="s">
        <v>120</v>
      </c>
      <c r="B52" s="20" t="s">
        <v>111</v>
      </c>
      <c r="C52" s="20" t="s">
        <v>1070</v>
      </c>
      <c r="D52" s="19" t="s">
        <v>1071</v>
      </c>
    </row>
    <row r="53" spans="1:4">
      <c r="A53" s="19" t="s">
        <v>1075</v>
      </c>
      <c r="B53" s="20" t="s">
        <v>52</v>
      </c>
      <c r="C53" s="20" t="s">
        <v>422</v>
      </c>
      <c r="D53" s="19" t="s">
        <v>1076</v>
      </c>
    </row>
    <row r="54" spans="1:4">
      <c r="A54" s="19" t="s">
        <v>1077</v>
      </c>
      <c r="B54" s="20" t="s">
        <v>52</v>
      </c>
      <c r="C54" s="20">
        <v>13</v>
      </c>
      <c r="D54" s="166" t="s">
        <v>1076</v>
      </c>
    </row>
    <row r="55" spans="1:4" ht="20.399999999999999">
      <c r="A55" s="19" t="s">
        <v>112</v>
      </c>
      <c r="B55" s="20" t="s">
        <v>111</v>
      </c>
      <c r="C55" s="20" t="s">
        <v>110</v>
      </c>
      <c r="D55" s="19" t="s">
        <v>50</v>
      </c>
    </row>
    <row r="56" spans="1:4">
      <c r="A56" s="22" t="s">
        <v>1078</v>
      </c>
      <c r="B56" s="21" t="s">
        <v>50</v>
      </c>
      <c r="C56" s="21" t="s">
        <v>50</v>
      </c>
      <c r="D56" s="21" t="s">
        <v>50</v>
      </c>
    </row>
    <row r="57" spans="1:4">
      <c r="A57" s="19" t="s">
        <v>1079</v>
      </c>
      <c r="B57" s="20" t="s">
        <v>111</v>
      </c>
      <c r="C57" s="20" t="s">
        <v>30</v>
      </c>
      <c r="D57" s="19" t="s">
        <v>1080</v>
      </c>
    </row>
    <row r="58" spans="1:4" ht="20.399999999999999">
      <c r="A58" s="19" t="s">
        <v>1081</v>
      </c>
      <c r="B58" s="20" t="s">
        <v>44</v>
      </c>
      <c r="C58" s="20" t="s">
        <v>1082</v>
      </c>
      <c r="D58" s="19" t="s">
        <v>1083</v>
      </c>
    </row>
    <row r="59" spans="1:4" ht="20.399999999999999">
      <c r="A59" s="19" t="s">
        <v>68</v>
      </c>
      <c r="B59" s="20" t="s">
        <v>44</v>
      </c>
      <c r="C59" s="20" t="s">
        <v>29</v>
      </c>
      <c r="D59" s="19" t="s">
        <v>1084</v>
      </c>
    </row>
    <row r="60" spans="1:4">
      <c r="A60" s="19" t="s">
        <v>66</v>
      </c>
      <c r="B60" s="20" t="s">
        <v>44</v>
      </c>
      <c r="C60" s="20" t="s">
        <v>1085</v>
      </c>
      <c r="D60" s="19" t="s">
        <v>1086</v>
      </c>
    </row>
    <row r="61" spans="1:4" ht="20.399999999999999">
      <c r="A61" s="166" t="s">
        <v>1087</v>
      </c>
      <c r="B61" s="20" t="s">
        <v>44</v>
      </c>
      <c r="C61" s="20" t="s">
        <v>1088</v>
      </c>
      <c r="D61" s="19" t="s">
        <v>1089</v>
      </c>
    </row>
    <row r="62" spans="1:4">
      <c r="A62" s="19" t="s">
        <v>1090</v>
      </c>
      <c r="B62" s="20" t="s">
        <v>44</v>
      </c>
      <c r="C62" s="20" t="s">
        <v>1091</v>
      </c>
      <c r="D62" s="19" t="s">
        <v>1092</v>
      </c>
    </row>
    <row r="63" spans="1:4">
      <c r="A63" s="19" t="s">
        <v>1093</v>
      </c>
      <c r="B63" s="20" t="s">
        <v>48</v>
      </c>
      <c r="C63" s="20" t="s">
        <v>25</v>
      </c>
      <c r="D63" s="19" t="s">
        <v>50</v>
      </c>
    </row>
    <row r="64" spans="1:4">
      <c r="A64" s="19" t="s">
        <v>1094</v>
      </c>
      <c r="B64" s="20" t="s">
        <v>111</v>
      </c>
      <c r="C64" s="20" t="s">
        <v>30</v>
      </c>
      <c r="D64" s="19" t="s">
        <v>1080</v>
      </c>
    </row>
    <row r="65" spans="1:4">
      <c r="A65" s="19" t="s">
        <v>100</v>
      </c>
      <c r="B65" s="20" t="s">
        <v>99</v>
      </c>
      <c r="C65" s="20" t="s">
        <v>1095</v>
      </c>
      <c r="D65" s="19" t="s">
        <v>1096</v>
      </c>
    </row>
    <row r="66" spans="1:4">
      <c r="A66" s="22" t="s">
        <v>109</v>
      </c>
      <c r="B66" s="21" t="s">
        <v>50</v>
      </c>
      <c r="C66" s="21" t="s">
        <v>50</v>
      </c>
      <c r="D66" s="21" t="s">
        <v>50</v>
      </c>
    </row>
    <row r="67" spans="1:4">
      <c r="A67" s="19" t="s">
        <v>108</v>
      </c>
      <c r="B67" s="20" t="s">
        <v>44</v>
      </c>
      <c r="C67" s="20" t="s">
        <v>1097</v>
      </c>
      <c r="D67" s="19" t="s">
        <v>1098</v>
      </c>
    </row>
    <row r="68" spans="1:4">
      <c r="A68" s="19" t="s">
        <v>1099</v>
      </c>
      <c r="B68" s="20" t="s">
        <v>52</v>
      </c>
      <c r="C68" s="20" t="s">
        <v>362</v>
      </c>
      <c r="D68" s="19" t="s">
        <v>1100</v>
      </c>
    </row>
    <row r="69" spans="1:4">
      <c r="A69" s="19" t="s">
        <v>104</v>
      </c>
      <c r="B69" s="20" t="s">
        <v>52</v>
      </c>
      <c r="C69" s="20" t="s">
        <v>367</v>
      </c>
      <c r="D69" s="19" t="s">
        <v>50</v>
      </c>
    </row>
    <row r="70" spans="1:4">
      <c r="A70" s="19" t="s">
        <v>1101</v>
      </c>
      <c r="B70" s="20" t="s">
        <v>52</v>
      </c>
      <c r="C70" s="20" t="s">
        <v>367</v>
      </c>
      <c r="D70" s="19" t="s">
        <v>1102</v>
      </c>
    </row>
    <row r="71" spans="1:4">
      <c r="A71" s="19" t="s">
        <v>100</v>
      </c>
      <c r="B71" s="20" t="s">
        <v>99</v>
      </c>
      <c r="C71" s="20" t="s">
        <v>1103</v>
      </c>
      <c r="D71" s="19" t="s">
        <v>1104</v>
      </c>
    </row>
    <row r="72" spans="1:4">
      <c r="A72" s="19" t="s">
        <v>66</v>
      </c>
      <c r="B72" s="20" t="s">
        <v>44</v>
      </c>
      <c r="C72" s="20" t="s">
        <v>1105</v>
      </c>
      <c r="D72" s="19" t="s">
        <v>1106</v>
      </c>
    </row>
    <row r="73" spans="1:4">
      <c r="A73" s="22" t="s">
        <v>94</v>
      </c>
      <c r="B73" s="21" t="s">
        <v>50</v>
      </c>
      <c r="C73" s="21" t="s">
        <v>50</v>
      </c>
      <c r="D73" s="21" t="s">
        <v>50</v>
      </c>
    </row>
    <row r="74" spans="1:4" ht="20.399999999999999">
      <c r="A74" s="166" t="s">
        <v>1107</v>
      </c>
      <c r="B74" s="20" t="s">
        <v>48</v>
      </c>
      <c r="C74" s="20" t="s">
        <v>1108</v>
      </c>
      <c r="D74" s="19" t="s">
        <v>50</v>
      </c>
    </row>
    <row r="75" spans="1:4" ht="20.399999999999999">
      <c r="A75" s="166" t="s">
        <v>1109</v>
      </c>
      <c r="B75" s="20" t="s">
        <v>48</v>
      </c>
      <c r="C75" s="20" t="s">
        <v>23</v>
      </c>
      <c r="D75" s="19" t="s">
        <v>50</v>
      </c>
    </row>
    <row r="76" spans="1:4">
      <c r="A76" s="166" t="s">
        <v>1110</v>
      </c>
      <c r="B76" s="20" t="s">
        <v>48</v>
      </c>
      <c r="C76" s="20" t="s">
        <v>434</v>
      </c>
      <c r="D76" s="19" t="s">
        <v>50</v>
      </c>
    </row>
    <row r="77" spans="1:4">
      <c r="A77" s="19" t="s">
        <v>66</v>
      </c>
      <c r="B77" s="20" t="s">
        <v>44</v>
      </c>
      <c r="C77" s="20" t="s">
        <v>1111</v>
      </c>
      <c r="D77" s="19" t="s">
        <v>1112</v>
      </c>
    </row>
    <row r="78" spans="1:4" ht="20.399999999999999">
      <c r="A78" s="19" t="s">
        <v>1113</v>
      </c>
      <c r="B78" s="20" t="s">
        <v>48</v>
      </c>
      <c r="C78" s="20" t="s">
        <v>1108</v>
      </c>
      <c r="D78" s="19" t="s">
        <v>50</v>
      </c>
    </row>
    <row r="79" spans="1:4" ht="20.399999999999999">
      <c r="A79" s="19" t="s">
        <v>1114</v>
      </c>
      <c r="B79" s="20" t="s">
        <v>48</v>
      </c>
      <c r="C79" s="20" t="s">
        <v>23</v>
      </c>
      <c r="D79" s="19" t="s">
        <v>50</v>
      </c>
    </row>
    <row r="80" spans="1:4">
      <c r="A80" s="19" t="s">
        <v>1115</v>
      </c>
      <c r="B80" s="20" t="s">
        <v>48</v>
      </c>
      <c r="C80" s="20" t="s">
        <v>434</v>
      </c>
      <c r="D80" s="19" t="s">
        <v>50</v>
      </c>
    </row>
    <row r="81" spans="1:4">
      <c r="A81" s="19" t="s">
        <v>1116</v>
      </c>
      <c r="B81" s="20" t="s">
        <v>52</v>
      </c>
      <c r="C81" s="20" t="s">
        <v>29</v>
      </c>
      <c r="D81" s="19" t="s">
        <v>50</v>
      </c>
    </row>
    <row r="82" spans="1:4" ht="20.399999999999999">
      <c r="A82" s="19" t="s">
        <v>1117</v>
      </c>
      <c r="B82" s="20" t="s">
        <v>52</v>
      </c>
      <c r="C82" s="20" t="s">
        <v>27</v>
      </c>
      <c r="D82" s="19" t="s">
        <v>50</v>
      </c>
    </row>
    <row r="83" spans="1:4" ht="20.399999999999999">
      <c r="A83" s="19" t="s">
        <v>83</v>
      </c>
      <c r="B83" s="20" t="s">
        <v>61</v>
      </c>
      <c r="C83" s="20" t="s">
        <v>1118</v>
      </c>
      <c r="D83" s="19" t="s">
        <v>1119</v>
      </c>
    </row>
    <row r="84" spans="1:4" ht="20.399999999999999">
      <c r="A84" s="19" t="s">
        <v>1120</v>
      </c>
      <c r="B84" s="20" t="s">
        <v>52</v>
      </c>
      <c r="C84" s="20" t="s">
        <v>116</v>
      </c>
      <c r="D84" s="19" t="s">
        <v>1121</v>
      </c>
    </row>
    <row r="85" spans="1:4">
      <c r="A85" s="19" t="s">
        <v>77</v>
      </c>
      <c r="B85" s="20" t="s">
        <v>44</v>
      </c>
      <c r="C85" s="20" t="s">
        <v>1122</v>
      </c>
      <c r="D85" s="19" t="s">
        <v>1123</v>
      </c>
    </row>
    <row r="86" spans="1:4">
      <c r="A86" s="19" t="s">
        <v>1124</v>
      </c>
      <c r="B86" s="20" t="s">
        <v>52</v>
      </c>
      <c r="C86" s="20" t="s">
        <v>417</v>
      </c>
      <c r="D86" s="19" t="s">
        <v>50</v>
      </c>
    </row>
    <row r="87" spans="1:4">
      <c r="A87" s="22" t="s">
        <v>72</v>
      </c>
      <c r="B87" s="21" t="s">
        <v>50</v>
      </c>
      <c r="C87" s="21" t="s">
        <v>50</v>
      </c>
      <c r="D87" s="21" t="s">
        <v>50</v>
      </c>
    </row>
    <row r="88" spans="1:4" ht="20.399999999999999">
      <c r="A88" s="19" t="s">
        <v>71</v>
      </c>
      <c r="B88" s="20" t="s">
        <v>61</v>
      </c>
      <c r="C88" s="20" t="s">
        <v>1125</v>
      </c>
      <c r="D88" s="19" t="s">
        <v>1126</v>
      </c>
    </row>
    <row r="89" spans="1:4" ht="20.399999999999999">
      <c r="A89" s="19" t="s">
        <v>68</v>
      </c>
      <c r="B89" s="20" t="s">
        <v>44</v>
      </c>
      <c r="C89" s="20" t="s">
        <v>1127</v>
      </c>
      <c r="D89" s="19" t="s">
        <v>1128</v>
      </c>
    </row>
    <row r="90" spans="1:4">
      <c r="A90" s="19" t="s">
        <v>66</v>
      </c>
      <c r="B90" s="20" t="s">
        <v>44</v>
      </c>
      <c r="C90" s="20" t="s">
        <v>1127</v>
      </c>
      <c r="D90" s="19" t="s">
        <v>50</v>
      </c>
    </row>
    <row r="91" spans="1:4">
      <c r="A91" s="166" t="s">
        <v>64</v>
      </c>
      <c r="B91" s="168" t="s">
        <v>48</v>
      </c>
      <c r="C91" s="20">
        <f>153+9</f>
        <v>162</v>
      </c>
      <c r="D91" s="166" t="s">
        <v>1129</v>
      </c>
    </row>
    <row r="92" spans="1:4">
      <c r="A92" s="166" t="s">
        <v>1130</v>
      </c>
      <c r="B92" s="168" t="s">
        <v>48</v>
      </c>
      <c r="C92" s="20">
        <v>8</v>
      </c>
      <c r="D92" s="166"/>
    </row>
    <row r="93" spans="1:4" ht="20.399999999999999">
      <c r="A93" s="166" t="s">
        <v>62</v>
      </c>
      <c r="B93" s="20" t="s">
        <v>61</v>
      </c>
      <c r="C93" s="23">
        <f>3.14*(159*0.001+2*0.04)*153+3.14*(159*0.001+2*0.04)*9</f>
        <v>121.57452000000001</v>
      </c>
      <c r="D93" s="166" t="s">
        <v>1131</v>
      </c>
    </row>
    <row r="94" spans="1:4" ht="20.399999999999999">
      <c r="A94" s="166" t="s">
        <v>1132</v>
      </c>
      <c r="B94" s="20" t="s">
        <v>61</v>
      </c>
      <c r="C94" s="20" t="s">
        <v>25</v>
      </c>
      <c r="D94" s="19" t="s">
        <v>1133</v>
      </c>
    </row>
    <row r="95" spans="1:4">
      <c r="A95" s="22" t="s">
        <v>58</v>
      </c>
      <c r="B95" s="21" t="s">
        <v>50</v>
      </c>
      <c r="C95" s="21" t="s">
        <v>50</v>
      </c>
      <c r="D95" s="21" t="s">
        <v>50</v>
      </c>
    </row>
    <row r="96" spans="1:4">
      <c r="A96" s="19" t="s">
        <v>55</v>
      </c>
      <c r="B96" s="20" t="s">
        <v>44</v>
      </c>
      <c r="C96" s="20" t="s">
        <v>1134</v>
      </c>
      <c r="D96" s="19" t="s">
        <v>50</v>
      </c>
    </row>
    <row r="97" spans="1:4">
      <c r="A97" s="19" t="s">
        <v>1135</v>
      </c>
      <c r="B97" s="20" t="s">
        <v>52</v>
      </c>
      <c r="C97" s="20" t="s">
        <v>27</v>
      </c>
      <c r="D97" s="19" t="s">
        <v>50</v>
      </c>
    </row>
    <row r="98" spans="1:4">
      <c r="A98" s="22" t="s">
        <v>51</v>
      </c>
      <c r="B98" s="21" t="s">
        <v>50</v>
      </c>
      <c r="C98" s="21" t="s">
        <v>50</v>
      </c>
      <c r="D98" s="21" t="s">
        <v>50</v>
      </c>
    </row>
    <row r="99" spans="1:4">
      <c r="A99" s="166" t="s">
        <v>1136</v>
      </c>
      <c r="B99" s="20" t="s">
        <v>48</v>
      </c>
      <c r="C99" s="20" t="s">
        <v>1137</v>
      </c>
      <c r="D99" s="19" t="s">
        <v>1138</v>
      </c>
    </row>
    <row r="100" spans="1:4" ht="20.399999999999999">
      <c r="A100" s="19" t="s">
        <v>45</v>
      </c>
      <c r="B100" s="20" t="s">
        <v>44</v>
      </c>
      <c r="C100" s="20" t="s">
        <v>1139</v>
      </c>
      <c r="D100" s="19" t="s">
        <v>1140</v>
      </c>
    </row>
    <row r="103" spans="1:4">
      <c r="A103" s="16" t="s">
        <v>41</v>
      </c>
      <c r="D103" s="18" t="s">
        <v>40</v>
      </c>
    </row>
  </sheetData>
  <mergeCells count="2">
    <mergeCell ref="A6:D6"/>
    <mergeCell ref="A8:D8"/>
  </mergeCells>
  <pageMargins left="0.78740157480314965" right="0.39370078740157483" top="0.51181102362204722" bottom="0.51181102362204722" header="0.11811023622047245" footer="0.11811023622047245"/>
  <pageSetup paperSize="9" orientation="portrait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2-13_ЛРВ</vt:lpstr>
      <vt:lpstr>РЕСУРС</vt:lpstr>
      <vt:lpstr>Лист1</vt:lpstr>
      <vt:lpstr>деф.акт</vt:lpstr>
      <vt:lpstr>2-14_ЛРВ</vt:lpstr>
      <vt:lpstr>РЕСУРС (2)</vt:lpstr>
      <vt:lpstr>деф.акт (2)</vt:lpstr>
      <vt:lpstr>'2-13_ЛРВ'!Заголовки_для_печати</vt:lpstr>
      <vt:lpstr>'2-14_ЛРВ'!Заголовки_для_печати</vt:lpstr>
      <vt:lpstr>РЕСУРС!Заголовки_для_печати</vt:lpstr>
      <vt:lpstr>'РЕСУРС (2)'!Заголовки_для_печати</vt:lpstr>
      <vt:lpstr>Лист1!Область_печати</vt:lpstr>
    </vt:vector>
  </TitlesOfParts>
  <Company>Servus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 U. Shestakov</dc:creator>
  <cp:lastModifiedBy>sdto-6</cp:lastModifiedBy>
  <cp:lastPrinted>2022-02-10T07:44:43Z</cp:lastPrinted>
  <dcterms:created xsi:type="dcterms:W3CDTF">1999-01-10T09:40:42Z</dcterms:created>
  <dcterms:modified xsi:type="dcterms:W3CDTF">2022-02-15T07:45:52Z</dcterms:modified>
</cp:coreProperties>
</file>