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хром Пир\Йўллар\5.Кушшукр МФЙ Дехқонобод кўчаси\"/>
    </mc:Choice>
  </mc:AlternateContent>
  <bookViews>
    <workbookView xWindow="0" yWindow="0" windowWidth="20490" windowHeight="7665" tabRatio="745"/>
  </bookViews>
  <sheets>
    <sheet name="_ЛРВ" sheetId="1" r:id="rId1"/>
  </sheets>
  <definedNames>
    <definedName name="_xlnm.Print_Titles" localSheetId="0">_ЛРВ!$14:$14</definedName>
  </definedNames>
  <calcPr calcId="162913" calcMode="manual"/>
</workbook>
</file>

<file path=xl/calcChain.xml><?xml version="1.0" encoding="utf-8"?>
<calcChain xmlns="http://schemas.openxmlformats.org/spreadsheetml/2006/main">
  <c r="E42" i="1" l="1"/>
  <c r="F23" i="1" l="1"/>
  <c r="F24" i="1"/>
  <c r="F25" i="1"/>
  <c r="F26" i="1"/>
  <c r="F27" i="1"/>
  <c r="F28" i="1"/>
  <c r="F29" i="1"/>
  <c r="E68" i="1" s="1"/>
  <c r="F22" i="1"/>
  <c r="F55" i="1" l="1"/>
  <c r="E58" i="1"/>
  <c r="F65" i="1" s="1"/>
  <c r="E40" i="1" l="1"/>
  <c r="F60" i="1" l="1"/>
  <c r="F61" i="1"/>
  <c r="F62" i="1"/>
  <c r="F63" i="1"/>
  <c r="F64" i="1"/>
  <c r="F66" i="1"/>
  <c r="F59" i="1"/>
  <c r="F46" i="1"/>
  <c r="F47" i="1"/>
  <c r="F48" i="1"/>
  <c r="F49" i="1"/>
  <c r="F50" i="1"/>
  <c r="F51" i="1"/>
  <c r="F52" i="1"/>
  <c r="F53" i="1"/>
  <c r="F54" i="1"/>
  <c r="E67" i="1"/>
  <c r="F56" i="1"/>
  <c r="F57" i="1"/>
  <c r="F45" i="1"/>
  <c r="F42" i="1"/>
  <c r="F43" i="1"/>
  <c r="F41" i="1"/>
  <c r="F20" i="1"/>
  <c r="F19" i="1"/>
  <c r="F32" i="1"/>
  <c r="F33" i="1"/>
  <c r="F34" i="1"/>
  <c r="F35" i="1"/>
  <c r="F36" i="1"/>
  <c r="F37" i="1"/>
  <c r="F38" i="1"/>
  <c r="F39" i="1"/>
  <c r="F31" i="1"/>
  <c r="E69" i="1" l="1"/>
</calcChain>
</file>

<file path=xl/sharedStrings.xml><?xml version="1.0" encoding="utf-8"?>
<sst xmlns="http://schemas.openxmlformats.org/spreadsheetml/2006/main" count="216" uniqueCount="125">
  <si>
    <t>Форма N 5</t>
  </si>
  <si>
    <t>ТЕКУЩИЙ РЕМОНТ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</si>
  <si>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</si>
  <si>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</si>
  <si>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(локальная ресурсная смета)</t>
  </si>
  <si>
    <t xml:space="preserve">                   </t>
  </si>
  <si>
    <t xml:space="preserve">на </t>
  </si>
  <si>
    <t>(наименование работ и затрат, наименование объекта)</t>
  </si>
  <si>
    <t>Основание:</t>
  </si>
  <si>
    <t>ДЕФЕКТНЫЙ АКТ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</si>
  <si>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</si>
  <si>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</si>
  <si>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</si>
  <si>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</si>
  <si>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</si>
  <si>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</si>
  <si>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</si>
  <si>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РАЗДЕЛ 1.ДОРОЖНАЯ ОДЕЖДА</t>
  </si>
  <si>
    <t>1</t>
  </si>
  <si>
    <t>ЗАТРАТЫ ТРУДА РАБОЧИХ-СТРОИТЕЛЕЙ</t>
  </si>
  <si>
    <t>ЧЕЛ.-Ч</t>
  </si>
  <si>
    <t>3</t>
  </si>
  <si>
    <t>ЗАТРАТЫ ТРУДА МАШИНИСТОВ</t>
  </si>
  <si>
    <t>МАШ.-Ч</t>
  </si>
  <si>
    <t>6087</t>
  </si>
  <si>
    <t>АСФАЛЬТОБЕТОННЫЕ СМЕСИ ГОРЯЧЫЕ МЕЛКОЗЕРНИСТЫЕ ТИПА Б М-2</t>
  </si>
  <si>
    <t>Т</t>
  </si>
  <si>
    <t>30135</t>
  </si>
  <si>
    <t>Е0102-027-02</t>
  </si>
  <si>
    <t>ПЛАНИРОВКА ПЛОЩАДЕЙ МЕХАНИЗИРОВАННЫМ СПОСОБОМ</t>
  </si>
  <si>
    <t>1000М2</t>
  </si>
  <si>
    <t>107</t>
  </si>
  <si>
    <t>АВТОГРЕЙДЕРЫ СРЕДНЕГО ТИПА 99 (135) КВТ (Л.С.)</t>
  </si>
  <si>
    <t>Е2706-026-01</t>
  </si>
  <si>
    <t>3.1</t>
  </si>
  <si>
    <t>3.2</t>
  </si>
  <si>
    <t>108</t>
  </si>
  <si>
    <t>АВТОГУДРОНАТОРЫ 3500 Л</t>
  </si>
  <si>
    <t>3.3</t>
  </si>
  <si>
    <t>Е2713-010-01 ДОП. 9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</si>
  <si>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</si>
  <si>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1000 М2</t>
  </si>
  <si>
    <t>97</t>
  </si>
  <si>
    <t>АВТОМОБИЛИ-САМОСВАЛЫ ГРУЗОПОДЪЕМНОСТЬЮ ДО 30 Т</t>
  </si>
  <si>
    <t>464</t>
  </si>
  <si>
    <t>ГУДРОНАТОРЫ РУЧНЫЕ</t>
  </si>
  <si>
    <t>1135</t>
  </si>
  <si>
    <t>МАШИНЫ ПОЛИВОМОЕЧНЫЕ 6000 Л</t>
  </si>
  <si>
    <t>2798</t>
  </si>
  <si>
    <t>РЕЗЧИКИ ШВОВ ДИСКОВЫЕ</t>
  </si>
  <si>
    <t>3097</t>
  </si>
  <si>
    <t>УКЛАДЧИКИ АСФАЛЬТОБЕТОНА ТИПА "VOGELE" С ШИРИНОЙ УКЛАДКИ ДО 6,5 М</t>
  </si>
  <si>
    <t>3348</t>
  </si>
  <si>
    <t>КАТКИ САМОХОДНЫЕ ДОРОЖНЫЕ ВИБРАЦИОННЫЕ ТИПА "DYNAPAC", "HAMM", "BOMAG", 8 Т</t>
  </si>
  <si>
    <t>3349</t>
  </si>
  <si>
    <t>КАТКИ САМОХОДНЫЕ ДОРОЖНЫЕ ВИБРАЦИОННЫЕ ТИПА "DYNAPAC", "HAMM", "BOMAG", 10 Т</t>
  </si>
  <si>
    <t>3350</t>
  </si>
  <si>
    <t>КАТКИ САМОХОДНЫЕ ДОРОЖНЫЕ ВИБРАЦИОННЫЕ ТИПА "DYNAPAC", "HAMM", "BOMAG", 13 Т</t>
  </si>
  <si>
    <t>9219</t>
  </si>
  <si>
    <t>ВОДА</t>
  </si>
  <si>
    <t>М3</t>
  </si>
  <si>
    <t>Е2713-011-01 ДОП. 9 К=2</t>
  </si>
  <si>
    <t>ПРИ ИЗМЕНЕНИИ ТОЛЩИНЫ ПОКРЫТИЯ НА 0,5 СМ ДОБАВЛЯТЬ К НОРМЕ 27-13-010-01</t>
  </si>
  <si>
    <t>Е2704-001-04 Т.Ч.Т.1.1</t>
  </si>
  <si>
    <t>УСТРОЙСТВО ПОДСТИЛАЮЩИХ И ВЫРАВНИВАЮЩИХ СЛОЕВ ОСНОВАНИЙ ИЗ ЩЕБНЯ. ЩЕБЕНЬ</t>
  </si>
  <si>
    <t>100М3</t>
  </si>
  <si>
    <t>112</t>
  </si>
  <si>
    <t>АВТОПОГРУЗЧИКИ 5 Т</t>
  </si>
  <si>
    <t>258</t>
  </si>
  <si>
    <t>БУЛЬДОЗЕРЫ ПРИ РАБОТЕ НА ДРУГИХ ВИДАХ СТРОИТЕЛЬСТВА 79 (108) КВТ (Л.С.)</t>
  </si>
  <si>
    <t>626</t>
  </si>
  <si>
    <t>КАТКИ ДОРОЖНЫЕ САМОХОДНЫЕ НА ПНЕВМОКОЛЕСНОМ ХОДУ 30 Т</t>
  </si>
  <si>
    <t>43113</t>
  </si>
  <si>
    <t>ЩЕБЕНЬ 5-20 ММ</t>
  </si>
  <si>
    <t>ПЕРЕВОЗКА А/БЕТОНА АВТОМОБИЛЯМИ-САМОСВАЛАМИ ИЗ АБЗ РАССТОЯНИЕ 60 КМ</t>
  </si>
  <si>
    <t>3.4</t>
  </si>
  <si>
    <t>1.1</t>
  </si>
  <si>
    <t>1.2</t>
  </si>
  <si>
    <t>2.1</t>
  </si>
  <si>
    <t>2.2</t>
  </si>
  <si>
    <t>4.1</t>
  </si>
  <si>
    <t>4.2</t>
  </si>
  <si>
    <t>4.3</t>
  </si>
  <si>
    <t>5.1</t>
  </si>
  <si>
    <t>5.2</t>
  </si>
  <si>
    <t>5.3</t>
  </si>
  <si>
    <t>5.4</t>
  </si>
  <si>
    <t>5.5</t>
  </si>
  <si>
    <t>5.6</t>
  </si>
  <si>
    <t>5.7</t>
  </si>
  <si>
    <t>5.8</t>
  </si>
  <si>
    <t>Е2704-001-02 Т.Ч.Т.1.1</t>
  </si>
  <si>
    <t>УСТРОЙСТВО ПОДСТИЛАЮЩИХ И ВЫРАВНИВАЮЩИХ СЛОЕВ ОСНОВАНИЙ ИЗ ПЕСЧАНО-ГРАВИЙНОЙ СМЕСИ</t>
  </si>
  <si>
    <t>6.1</t>
  </si>
  <si>
    <t>6.2</t>
  </si>
  <si>
    <t>6.3</t>
  </si>
  <si>
    <t>6.4</t>
  </si>
  <si>
    <t>6.5</t>
  </si>
  <si>
    <t>6.6</t>
  </si>
  <si>
    <t>6.7</t>
  </si>
  <si>
    <t>6.8</t>
  </si>
  <si>
    <t>12302</t>
  </si>
  <si>
    <t>ГРАВИЙНО-ПЕСЧАНАЯ СМЕСЬ</t>
  </si>
  <si>
    <t>2.3</t>
  </si>
  <si>
    <t>2.4</t>
  </si>
  <si>
    <t>2.5</t>
  </si>
  <si>
    <t>2.6</t>
  </si>
  <si>
    <t>2.7</t>
  </si>
  <si>
    <t>2.8</t>
  </si>
  <si>
    <t>3.5</t>
  </si>
  <si>
    <t>3.6</t>
  </si>
  <si>
    <t>3.7</t>
  </si>
  <si>
    <t>3.8</t>
  </si>
  <si>
    <t>3.9</t>
  </si>
  <si>
    <t>5.9</t>
  </si>
  <si>
    <t>5.10</t>
  </si>
  <si>
    <t>5.11</t>
  </si>
  <si>
    <t>5.12</t>
  </si>
  <si>
    <t>5.13</t>
  </si>
  <si>
    <t>БИТУМНАЯ ЭМУЛЬСИЯ</t>
  </si>
  <si>
    <t>ТЕКУЩИЙ РЕМОНТ УЛИЦЫ "ДЕХКОНОБОД" МСГ "КУШШУКУР" ПАРКЕНТСКОГО РАЙОНА ТАШКЕНТСКОЙ ОБЛАСТИ</t>
  </si>
  <si>
    <t>ПК0+00-ПК2+30</t>
  </si>
  <si>
    <t>ПОДГРУНТОВКА БИТУМНАЯ ЭМУЛЬСИЯ ИЗ РАСЧЕТА 0,5 Л/М2 С ДОСТАВКОЙ 27 КМ</t>
  </si>
  <si>
    <t>ПЕРЕВОЗКА ГПС АВТОМОБИЛЯМИ-САМОСВАЛАМИ ИЗ К-Р. РАССТОЯНИЕ 8 КМ</t>
  </si>
  <si>
    <t>ПЕРЕВОЗКА ЩЕБЕНЬ АВТОМОБИЛЯМИ-САМОСВАЛАМИ ИЗ К-Р. РАССТОЯНИЕ 8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</si>
</sst>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33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9"/>
      <color rgb="FF800080"/>
      <name val="Times New Roman Cyr"/>
      <charset val="204"/>
    </font>
    <font>
      <sz val="10"/>
      <color rgb="FF000080"/>
      <name val="Times New Roman Cyr"/>
      <charset val="204"/>
    </font>
    <font>
      <sz val="10"/>
      <color rgb="FF003300"/>
      <name val="Times New Roman Cyr"/>
      <charset val="204"/>
    </font>
    <font>
      <sz val="9"/>
      <color rgb="FF003300"/>
      <name val="Times New Roman Cyr"/>
      <charset val="204"/>
    </font>
    <font>
      <sz val="9"/>
      <color rgb="FF000080"/>
      <name val="Times New Roman Cyr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rgb="FFCCFFFF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18" fillId="0" borderId="0" xfId="0" applyFont="1"/>
    <xf numFmtId="0" fontId="1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21" fillId="0" borderId="0" xfId="0" applyFont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7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165" fontId="0" fillId="0" borderId="0" xfId="0" applyNumberFormat="1" applyFont="1" applyAlignment="1">
      <alignment horizontal="right" vertical="top"/>
    </xf>
    <xf numFmtId="165" fontId="0" fillId="0" borderId="0" xfId="0" applyNumberFormat="1" applyFont="1" applyAlignment="1">
      <alignment horizontal="left" vertical="top"/>
    </xf>
    <xf numFmtId="165" fontId="19" fillId="0" borderId="0" xfId="0" applyNumberFormat="1" applyFont="1" applyAlignment="1">
      <alignment horizontal="right" vertical="top"/>
    </xf>
    <xf numFmtId="165" fontId="0" fillId="0" borderId="0" xfId="0" applyNumberFormat="1" applyFont="1" applyAlignment="1">
      <alignment vertical="top"/>
    </xf>
    <xf numFmtId="165" fontId="18" fillId="0" borderId="0" xfId="0" applyNumberFormat="1" applyFont="1"/>
    <xf numFmtId="0" fontId="19" fillId="33" borderId="13" xfId="0" applyFont="1" applyFill="1" applyBorder="1" applyAlignment="1">
      <alignment horizontal="center" vertical="center" wrapText="1"/>
    </xf>
    <xf numFmtId="165" fontId="19" fillId="33" borderId="13" xfId="0" applyNumberFormat="1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165" fontId="0" fillId="0" borderId="13" xfId="0" applyNumberFormat="1" applyFont="1" applyBorder="1" applyAlignment="1">
      <alignment horizontal="left"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left" vertical="top" wrapText="1"/>
    </xf>
    <xf numFmtId="49" fontId="28" fillId="0" borderId="13" xfId="0" applyNumberFormat="1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left" vertical="top" wrapText="1" indent="2"/>
    </xf>
    <xf numFmtId="0" fontId="28" fillId="0" borderId="13" xfId="0" applyFont="1" applyBorder="1" applyAlignment="1">
      <alignment horizontal="right" vertical="top"/>
    </xf>
    <xf numFmtId="165" fontId="28" fillId="0" borderId="13" xfId="0" applyNumberFormat="1" applyFont="1" applyBorder="1" applyAlignment="1">
      <alignment horizontal="right" vertical="top"/>
    </xf>
    <xf numFmtId="0" fontId="31" fillId="0" borderId="13" xfId="0" applyFont="1" applyBorder="1" applyAlignment="1">
      <alignment horizontal="center" vertical="top" wrapText="1"/>
    </xf>
    <xf numFmtId="0" fontId="31" fillId="0" borderId="13" xfId="0" applyFont="1" applyBorder="1" applyAlignment="1">
      <alignment horizontal="left" vertical="top" wrapText="1" indent="2"/>
    </xf>
    <xf numFmtId="0" fontId="31" fillId="0" borderId="13" xfId="0" applyFont="1" applyBorder="1" applyAlignment="1">
      <alignment horizontal="right" vertical="top"/>
    </xf>
    <xf numFmtId="0" fontId="32" fillId="0" borderId="13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left" vertical="top" wrapText="1" indent="2"/>
    </xf>
    <xf numFmtId="0" fontId="32" fillId="0" borderId="13" xfId="0" applyFont="1" applyBorder="1" applyAlignment="1">
      <alignment horizontal="right" vertical="top"/>
    </xf>
    <xf numFmtId="0" fontId="0" fillId="0" borderId="13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165" fontId="27" fillId="0" borderId="0" xfId="0" applyNumberFormat="1" applyFont="1" applyAlignment="1">
      <alignment vertical="top"/>
    </xf>
    <xf numFmtId="0" fontId="20" fillId="0" borderId="1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0" fillId="0" borderId="12" xfId="0" applyFont="1" applyBorder="1" applyAlignment="1">
      <alignment horizontal="left" vertical="top" wrapText="1"/>
    </xf>
    <xf numFmtId="0" fontId="19" fillId="33" borderId="13" xfId="0" applyFont="1" applyFill="1" applyBorder="1" applyAlignment="1">
      <alignment horizontal="center" vertical="center" wrapText="1"/>
    </xf>
    <xf numFmtId="165" fontId="26" fillId="0" borderId="13" xfId="0" applyNumberFormat="1" applyFont="1" applyBorder="1" applyAlignment="1">
      <alignment horizontal="center" vertical="top"/>
    </xf>
    <xf numFmtId="0" fontId="0" fillId="0" borderId="13" xfId="0" applyFont="1" applyBorder="1" applyAlignment="1">
      <alignment horizontal="center"/>
    </xf>
    <xf numFmtId="0" fontId="25" fillId="33" borderId="13" xfId="0" applyFont="1" applyFill="1" applyBorder="1" applyAlignment="1">
      <alignment horizontal="center" wrapText="1"/>
    </xf>
    <xf numFmtId="0" fontId="26" fillId="0" borderId="13" xfId="0" applyFont="1" applyBorder="1" applyAlignment="1">
      <alignment horizontal="left" vertical="top" wrapText="1"/>
    </xf>
    <xf numFmtId="2" fontId="26" fillId="0" borderId="13" xfId="0" applyNumberFormat="1" applyFont="1" applyBorder="1" applyAlignment="1">
      <alignment horizontal="center" vertical="top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zoomScaleNormal="100" workbookViewId="0">
      <selection activeCell="C75" sqref="C75"/>
    </sheetView>
  </sheetViews>
  <sheetFormatPr defaultRowHeight="12.75" outlineLevelRow="1" x14ac:dyDescent="0.2"/>
  <cols>
    <col min="1" max="1" width="6.33203125" customWidth="1"/>
    <col min="2" max="2" width="15.83203125" customWidth="1"/>
    <col min="3" max="3" width="96.6640625" customWidth="1"/>
    <col min="4" max="5" width="11.83203125" customWidth="1"/>
    <col min="6" max="6" width="11.83203125" style="18" customWidth="1"/>
    <col min="8" max="8" width="13" customWidth="1"/>
  </cols>
  <sheetData>
    <row r="1" spans="1:6" s="1" customFormat="1" x14ac:dyDescent="0.2">
      <c r="A1" s="2"/>
      <c r="B1" s="2"/>
      <c r="C1" s="2"/>
      <c r="D1" s="2"/>
      <c r="E1" s="2"/>
      <c r="F1" s="14" t="s">
        <v>0</v>
      </c>
    </row>
    <row r="2" spans="1:6" s="1" customFormat="1" x14ac:dyDescent="0.2">
      <c r="A2" s="2"/>
      <c r="B2" s="40" t="s">
        <v>1</v>
      </c>
      <c r="C2" s="40"/>
      <c r="D2" s="40"/>
      <c r="E2" s="40"/>
      <c r="F2" s="40"/>
    </row>
    <row r="3" spans="1:6" s="1" customFormat="1" x14ac:dyDescent="0.2">
      <c r="A3" s="4"/>
      <c r="B3" s="39" t="s">
        <v>2</v>
      </c>
      <c r="C3" s="39"/>
      <c r="D3" s="39"/>
      <c r="E3" s="39"/>
      <c r="F3" s="39"/>
    </row>
    <row r="4" spans="1:6" s="1" customFormat="1" x14ac:dyDescent="0.2">
      <c r="A4" s="2"/>
      <c r="B4" s="2"/>
      <c r="C4" s="5"/>
      <c r="D4" s="5"/>
      <c r="E4" s="5"/>
      <c r="F4" s="15"/>
    </row>
    <row r="5" spans="1:6" s="1" customFormat="1" ht="15.75" x14ac:dyDescent="0.2">
      <c r="A5" s="6"/>
      <c r="B5" s="6"/>
      <c r="C5" s="7" t="s">
        <v>3</v>
      </c>
      <c r="D5" s="41"/>
      <c r="E5" s="41"/>
      <c r="F5" s="41"/>
    </row>
    <row r="6" spans="1:6" s="1" customFormat="1" x14ac:dyDescent="0.2">
      <c r="A6" s="4"/>
      <c r="B6" s="42" t="s">
        <v>4</v>
      </c>
      <c r="C6" s="42"/>
      <c r="D6" s="42"/>
      <c r="E6" s="42"/>
      <c r="F6" s="42"/>
    </row>
    <row r="7" spans="1:6" s="1" customFormat="1" x14ac:dyDescent="0.2">
      <c r="A7" s="2"/>
      <c r="B7" s="2"/>
      <c r="C7" s="2"/>
      <c r="D7" s="5"/>
      <c r="E7" s="2"/>
      <c r="F7" s="16" t="s">
        <v>5</v>
      </c>
    </row>
    <row r="8" spans="1:6" s="1" customFormat="1" x14ac:dyDescent="0.2">
      <c r="A8" s="8" t="s">
        <v>6</v>
      </c>
      <c r="B8" s="40" t="s">
        <v>120</v>
      </c>
      <c r="C8" s="40"/>
      <c r="D8" s="40"/>
      <c r="E8" s="40"/>
      <c r="F8" s="40"/>
    </row>
    <row r="9" spans="1:6" s="1" customFormat="1" x14ac:dyDescent="0.2">
      <c r="A9" s="4"/>
      <c r="B9" s="39" t="s">
        <v>7</v>
      </c>
      <c r="C9" s="39"/>
      <c r="D9" s="39"/>
      <c r="E9" s="39"/>
      <c r="F9" s="39"/>
    </row>
    <row r="10" spans="1:6" s="1" customFormat="1" x14ac:dyDescent="0.2">
      <c r="A10" s="2"/>
      <c r="B10" s="2"/>
      <c r="C10" s="2"/>
      <c r="D10" s="2"/>
      <c r="E10" s="2"/>
      <c r="F10" s="17"/>
    </row>
    <row r="11" spans="1:6" s="1" customFormat="1" x14ac:dyDescent="0.2">
      <c r="A11" s="3" t="s">
        <v>8</v>
      </c>
      <c r="B11" s="3"/>
      <c r="C11" s="43" t="s">
        <v>9</v>
      </c>
      <c r="D11" s="43"/>
      <c r="E11" s="43"/>
      <c r="F11" s="43"/>
    </row>
    <row r="12" spans="1:6" s="9" customFormat="1" ht="12.75" customHeight="1" x14ac:dyDescent="0.2">
      <c r="A12" s="44" t="s">
        <v>10</v>
      </c>
      <c r="B12" s="44" t="s">
        <v>11</v>
      </c>
      <c r="C12" s="44" t="s">
        <v>12</v>
      </c>
      <c r="D12" s="44" t="s">
        <v>13</v>
      </c>
      <c r="E12" s="44" t="s">
        <v>14</v>
      </c>
      <c r="F12" s="44"/>
    </row>
    <row r="13" spans="1:6" s="9" customFormat="1" ht="34.5" customHeight="1" x14ac:dyDescent="0.2">
      <c r="A13" s="44"/>
      <c r="B13" s="44"/>
      <c r="C13" s="44"/>
      <c r="D13" s="44"/>
      <c r="E13" s="19" t="s">
        <v>15</v>
      </c>
      <c r="F13" s="20" t="s">
        <v>16</v>
      </c>
    </row>
    <row r="14" spans="1:6" s="10" customFormat="1" x14ac:dyDescent="0.2">
      <c r="A14" s="21">
        <v>1</v>
      </c>
      <c r="B14" s="21">
        <v>2</v>
      </c>
      <c r="C14" s="21">
        <v>3</v>
      </c>
      <c r="D14" s="21">
        <v>4</v>
      </c>
      <c r="E14" s="21">
        <v>5</v>
      </c>
      <c r="F14" s="21">
        <v>6</v>
      </c>
    </row>
    <row r="15" spans="1:6" x14ac:dyDescent="0.2">
      <c r="A15" s="46"/>
      <c r="B15" s="46"/>
      <c r="C15" s="46"/>
      <c r="D15" s="46"/>
      <c r="E15" s="46"/>
      <c r="F15" s="46"/>
    </row>
    <row r="16" spans="1:6" ht="15.75" customHeight="1" x14ac:dyDescent="0.25">
      <c r="A16" s="47" t="s">
        <v>17</v>
      </c>
      <c r="B16" s="47"/>
      <c r="C16" s="47"/>
      <c r="D16" s="47"/>
      <c r="E16" s="47"/>
      <c r="F16" s="47"/>
    </row>
    <row r="17" spans="1:7" s="1" customFormat="1" ht="12.75" customHeight="1" x14ac:dyDescent="0.2">
      <c r="A17" s="36"/>
      <c r="B17" s="36"/>
      <c r="C17" s="48" t="s">
        <v>121</v>
      </c>
      <c r="D17" s="48"/>
      <c r="E17" s="36"/>
      <c r="F17" s="22"/>
    </row>
    <row r="18" spans="1:7" s="1" customFormat="1" x14ac:dyDescent="0.2">
      <c r="A18" s="23">
        <v>1</v>
      </c>
      <c r="B18" s="24" t="s">
        <v>28</v>
      </c>
      <c r="C18" s="24" t="s">
        <v>29</v>
      </c>
      <c r="D18" s="23" t="s">
        <v>30</v>
      </c>
      <c r="E18" s="45">
        <v>0.92</v>
      </c>
      <c r="F18" s="45"/>
    </row>
    <row r="19" spans="1:7" s="11" customFormat="1" outlineLevel="1" x14ac:dyDescent="0.2">
      <c r="A19" s="25" t="s">
        <v>76</v>
      </c>
      <c r="B19" s="26" t="s">
        <v>21</v>
      </c>
      <c r="C19" s="27" t="s">
        <v>22</v>
      </c>
      <c r="D19" s="26" t="s">
        <v>20</v>
      </c>
      <c r="E19" s="28">
        <v>1.1000000000000001</v>
      </c>
      <c r="F19" s="29">
        <f>E19*$E$18</f>
        <v>1.0120000000000002</v>
      </c>
      <c r="G19" s="38"/>
    </row>
    <row r="20" spans="1:7" s="12" customFormat="1" outlineLevel="1" x14ac:dyDescent="0.2">
      <c r="A20" s="25" t="s">
        <v>77</v>
      </c>
      <c r="B20" s="30" t="s">
        <v>31</v>
      </c>
      <c r="C20" s="31" t="s">
        <v>32</v>
      </c>
      <c r="D20" s="30" t="s">
        <v>23</v>
      </c>
      <c r="E20" s="32">
        <v>0.43</v>
      </c>
      <c r="F20" s="29">
        <f>E20*$E$18</f>
        <v>0.39560000000000001</v>
      </c>
      <c r="G20" s="38"/>
    </row>
    <row r="21" spans="1:7" s="13" customFormat="1" ht="25.5" outlineLevel="1" x14ac:dyDescent="0.2">
      <c r="A21" s="23">
        <v>2</v>
      </c>
      <c r="B21" s="37" t="s">
        <v>91</v>
      </c>
      <c r="C21" s="37" t="s">
        <v>92</v>
      </c>
      <c r="D21" s="23" t="s">
        <v>65</v>
      </c>
      <c r="E21" s="49">
        <v>0.72</v>
      </c>
      <c r="F21" s="49"/>
      <c r="G21" s="38"/>
    </row>
    <row r="22" spans="1:7" s="13" customFormat="1" outlineLevel="1" x14ac:dyDescent="0.2">
      <c r="A22" s="25" t="s">
        <v>78</v>
      </c>
      <c r="B22" s="26" t="s">
        <v>18</v>
      </c>
      <c r="C22" s="27" t="s">
        <v>19</v>
      </c>
      <c r="D22" s="26" t="s">
        <v>20</v>
      </c>
      <c r="E22" s="28">
        <v>14.4</v>
      </c>
      <c r="F22" s="29">
        <f>E22*$E$21</f>
        <v>10.368</v>
      </c>
      <c r="G22" s="38"/>
    </row>
    <row r="23" spans="1:7" s="13" customFormat="1" outlineLevel="1" x14ac:dyDescent="0.2">
      <c r="A23" s="25" t="s">
        <v>79</v>
      </c>
      <c r="B23" s="26" t="s">
        <v>21</v>
      </c>
      <c r="C23" s="27" t="s">
        <v>22</v>
      </c>
      <c r="D23" s="26" t="s">
        <v>20</v>
      </c>
      <c r="E23" s="28">
        <v>14.3</v>
      </c>
      <c r="F23" s="29">
        <f t="shared" ref="F23:F29" si="0">E23*$E$21</f>
        <v>10.295999999999999</v>
      </c>
      <c r="G23" s="38"/>
    </row>
    <row r="24" spans="1:7" s="13" customFormat="1" outlineLevel="1" x14ac:dyDescent="0.2">
      <c r="A24" s="25" t="s">
        <v>103</v>
      </c>
      <c r="B24" s="30" t="s">
        <v>31</v>
      </c>
      <c r="C24" s="31" t="s">
        <v>32</v>
      </c>
      <c r="D24" s="30" t="s">
        <v>23</v>
      </c>
      <c r="E24" s="32">
        <v>1.55</v>
      </c>
      <c r="F24" s="29">
        <f t="shared" si="0"/>
        <v>1.1159999999999999</v>
      </c>
      <c r="G24" s="38"/>
    </row>
    <row r="25" spans="1:7" s="13" customFormat="1" outlineLevel="1" x14ac:dyDescent="0.2">
      <c r="A25" s="25" t="s">
        <v>104</v>
      </c>
      <c r="B25" s="30" t="s">
        <v>66</v>
      </c>
      <c r="C25" s="31" t="s">
        <v>67</v>
      </c>
      <c r="D25" s="30" t="s">
        <v>23</v>
      </c>
      <c r="E25" s="32">
        <v>4.76</v>
      </c>
      <c r="F25" s="29">
        <f t="shared" si="0"/>
        <v>3.4271999999999996</v>
      </c>
      <c r="G25" s="38"/>
    </row>
    <row r="26" spans="1:7" s="12" customFormat="1" outlineLevel="1" x14ac:dyDescent="0.2">
      <c r="A26" s="25" t="s">
        <v>105</v>
      </c>
      <c r="B26" s="30" t="s">
        <v>70</v>
      </c>
      <c r="C26" s="31" t="s">
        <v>71</v>
      </c>
      <c r="D26" s="30" t="s">
        <v>23</v>
      </c>
      <c r="E26" s="32">
        <v>7.08</v>
      </c>
      <c r="F26" s="29">
        <f t="shared" si="0"/>
        <v>5.0975999999999999</v>
      </c>
      <c r="G26" s="38"/>
    </row>
    <row r="27" spans="1:7" s="12" customFormat="1" outlineLevel="1" x14ac:dyDescent="0.2">
      <c r="A27" s="25" t="s">
        <v>106</v>
      </c>
      <c r="B27" s="30" t="s">
        <v>46</v>
      </c>
      <c r="C27" s="31" t="s">
        <v>47</v>
      </c>
      <c r="D27" s="30" t="s">
        <v>23</v>
      </c>
      <c r="E27" s="32">
        <v>0.91</v>
      </c>
      <c r="F27" s="29">
        <f t="shared" si="0"/>
        <v>0.6552</v>
      </c>
      <c r="G27" s="38"/>
    </row>
    <row r="28" spans="1:7" s="1" customFormat="1" x14ac:dyDescent="0.2">
      <c r="A28" s="25" t="s">
        <v>107</v>
      </c>
      <c r="B28" s="33" t="s">
        <v>58</v>
      </c>
      <c r="C28" s="34" t="s">
        <v>59</v>
      </c>
      <c r="D28" s="33" t="s">
        <v>60</v>
      </c>
      <c r="E28" s="35">
        <v>7</v>
      </c>
      <c r="F28" s="29">
        <f t="shared" si="0"/>
        <v>5.04</v>
      </c>
      <c r="G28" s="38"/>
    </row>
    <row r="29" spans="1:7" s="11" customFormat="1" outlineLevel="1" x14ac:dyDescent="0.2">
      <c r="A29" s="25" t="s">
        <v>108</v>
      </c>
      <c r="B29" s="33" t="s">
        <v>101</v>
      </c>
      <c r="C29" s="34" t="s">
        <v>102</v>
      </c>
      <c r="D29" s="33" t="s">
        <v>60</v>
      </c>
      <c r="E29" s="35">
        <v>122</v>
      </c>
      <c r="F29" s="29">
        <f t="shared" si="0"/>
        <v>87.84</v>
      </c>
      <c r="G29" s="38"/>
    </row>
    <row r="30" spans="1:7" s="13" customFormat="1" ht="25.5" outlineLevel="1" x14ac:dyDescent="0.2">
      <c r="A30" s="23">
        <v>3</v>
      </c>
      <c r="B30" s="37" t="s">
        <v>63</v>
      </c>
      <c r="C30" s="37" t="s">
        <v>64</v>
      </c>
      <c r="D30" s="23" t="s">
        <v>65</v>
      </c>
      <c r="E30" s="45">
        <v>0.216</v>
      </c>
      <c r="F30" s="45"/>
      <c r="G30" s="38"/>
    </row>
    <row r="31" spans="1:7" s="1" customFormat="1" x14ac:dyDescent="0.2">
      <c r="A31" s="25" t="s">
        <v>34</v>
      </c>
      <c r="B31" s="26" t="s">
        <v>18</v>
      </c>
      <c r="C31" s="27" t="s">
        <v>19</v>
      </c>
      <c r="D31" s="26" t="s">
        <v>20</v>
      </c>
      <c r="E31" s="28">
        <v>21.6</v>
      </c>
      <c r="F31" s="29">
        <f>E31*$E$30</f>
        <v>4.6656000000000004</v>
      </c>
      <c r="G31" s="38"/>
    </row>
    <row r="32" spans="1:7" s="11" customFormat="1" outlineLevel="1" x14ac:dyDescent="0.2">
      <c r="A32" s="25" t="s">
        <v>35</v>
      </c>
      <c r="B32" s="26" t="s">
        <v>21</v>
      </c>
      <c r="C32" s="27" t="s">
        <v>22</v>
      </c>
      <c r="D32" s="26" t="s">
        <v>20</v>
      </c>
      <c r="E32" s="28">
        <v>19.72</v>
      </c>
      <c r="F32" s="29">
        <f t="shared" ref="F32:F39" si="1">E32*$E$30</f>
        <v>4.2595199999999993</v>
      </c>
      <c r="G32" s="38"/>
    </row>
    <row r="33" spans="1:7" s="13" customFormat="1" outlineLevel="1" x14ac:dyDescent="0.2">
      <c r="A33" s="25" t="s">
        <v>38</v>
      </c>
      <c r="B33" s="30" t="s">
        <v>31</v>
      </c>
      <c r="C33" s="31" t="s">
        <v>32</v>
      </c>
      <c r="D33" s="30" t="s">
        <v>23</v>
      </c>
      <c r="E33" s="32">
        <v>1.79</v>
      </c>
      <c r="F33" s="29">
        <f t="shared" si="1"/>
        <v>0.38663999999999998</v>
      </c>
      <c r="G33" s="38"/>
    </row>
    <row r="34" spans="1:7" s="12" customFormat="1" outlineLevel="1" x14ac:dyDescent="0.2">
      <c r="A34" s="25" t="s">
        <v>75</v>
      </c>
      <c r="B34" s="30" t="s">
        <v>66</v>
      </c>
      <c r="C34" s="31" t="s">
        <v>67</v>
      </c>
      <c r="D34" s="30" t="s">
        <v>23</v>
      </c>
      <c r="E34" s="32">
        <v>2.46</v>
      </c>
      <c r="F34" s="29">
        <f t="shared" si="1"/>
        <v>0.53135999999999994</v>
      </c>
      <c r="G34" s="38"/>
    </row>
    <row r="35" spans="1:7" s="1" customFormat="1" x14ac:dyDescent="0.2">
      <c r="A35" s="25" t="s">
        <v>109</v>
      </c>
      <c r="B35" s="30" t="s">
        <v>68</v>
      </c>
      <c r="C35" s="31" t="s">
        <v>69</v>
      </c>
      <c r="D35" s="30" t="s">
        <v>23</v>
      </c>
      <c r="E35" s="32">
        <v>2.35</v>
      </c>
      <c r="F35" s="29">
        <f t="shared" si="1"/>
        <v>0.50760000000000005</v>
      </c>
      <c r="G35" s="38"/>
    </row>
    <row r="36" spans="1:7" s="11" customFormat="1" outlineLevel="1" x14ac:dyDescent="0.2">
      <c r="A36" s="25" t="s">
        <v>110</v>
      </c>
      <c r="B36" s="30" t="s">
        <v>70</v>
      </c>
      <c r="C36" s="31" t="s">
        <v>71</v>
      </c>
      <c r="D36" s="30" t="s">
        <v>23</v>
      </c>
      <c r="E36" s="32">
        <v>12.21</v>
      </c>
      <c r="F36" s="29">
        <f t="shared" si="1"/>
        <v>2.6373600000000001</v>
      </c>
      <c r="G36" s="38"/>
    </row>
    <row r="37" spans="1:7" s="12" customFormat="1" outlineLevel="1" x14ac:dyDescent="0.2">
      <c r="A37" s="25" t="s">
        <v>111</v>
      </c>
      <c r="B37" s="30" t="s">
        <v>46</v>
      </c>
      <c r="C37" s="31" t="s">
        <v>47</v>
      </c>
      <c r="D37" s="30" t="s">
        <v>23</v>
      </c>
      <c r="E37" s="32">
        <v>0.91</v>
      </c>
      <c r="F37" s="29">
        <f t="shared" si="1"/>
        <v>0.19656000000000001</v>
      </c>
      <c r="G37" s="38"/>
    </row>
    <row r="38" spans="1:7" s="13" customFormat="1" outlineLevel="1" x14ac:dyDescent="0.2">
      <c r="A38" s="25" t="s">
        <v>112</v>
      </c>
      <c r="B38" s="33" t="s">
        <v>58</v>
      </c>
      <c r="C38" s="34" t="s">
        <v>59</v>
      </c>
      <c r="D38" s="33" t="s">
        <v>60</v>
      </c>
      <c r="E38" s="35">
        <v>7</v>
      </c>
      <c r="F38" s="29">
        <f t="shared" si="1"/>
        <v>1.512</v>
      </c>
      <c r="G38" s="38"/>
    </row>
    <row r="39" spans="1:7" s="13" customFormat="1" outlineLevel="1" x14ac:dyDescent="0.2">
      <c r="A39" s="25" t="s">
        <v>113</v>
      </c>
      <c r="B39" s="33" t="s">
        <v>72</v>
      </c>
      <c r="C39" s="34" t="s">
        <v>73</v>
      </c>
      <c r="D39" s="33" t="s">
        <v>60</v>
      </c>
      <c r="E39" s="35">
        <v>126</v>
      </c>
      <c r="F39" s="29">
        <f t="shared" si="1"/>
        <v>27.216000000000001</v>
      </c>
      <c r="G39" s="38"/>
    </row>
    <row r="40" spans="1:7" s="13" customFormat="1" outlineLevel="1" x14ac:dyDescent="0.2">
      <c r="A40" s="23">
        <v>4</v>
      </c>
      <c r="B40" s="24" t="s">
        <v>33</v>
      </c>
      <c r="C40" s="24" t="s">
        <v>122</v>
      </c>
      <c r="D40" s="23" t="s">
        <v>26</v>
      </c>
      <c r="E40" s="45">
        <f>E44*0.5</f>
        <v>0.36</v>
      </c>
      <c r="F40" s="45"/>
      <c r="G40" s="38"/>
    </row>
    <row r="41" spans="1:7" s="13" customFormat="1" outlineLevel="1" x14ac:dyDescent="0.2">
      <c r="A41" s="25" t="s">
        <v>80</v>
      </c>
      <c r="B41" s="26" t="s">
        <v>21</v>
      </c>
      <c r="C41" s="27" t="s">
        <v>22</v>
      </c>
      <c r="D41" s="26" t="s">
        <v>20</v>
      </c>
      <c r="E41" s="28">
        <v>0.57999999999999996</v>
      </c>
      <c r="F41" s="29">
        <f>E41*$E$40</f>
        <v>0.20879999999999999</v>
      </c>
      <c r="G41" s="38"/>
    </row>
    <row r="42" spans="1:7" s="13" customFormat="1" outlineLevel="1" x14ac:dyDescent="0.2">
      <c r="A42" s="25" t="s">
        <v>81</v>
      </c>
      <c r="B42" s="30" t="s">
        <v>36</v>
      </c>
      <c r="C42" s="31" t="s">
        <v>37</v>
      </c>
      <c r="D42" s="30" t="s">
        <v>23</v>
      </c>
      <c r="E42" s="32">
        <f>27*0.023+0.29</f>
        <v>0.91100000000000003</v>
      </c>
      <c r="F42" s="29">
        <f t="shared" ref="F42:F43" si="2">E42*$E$40</f>
        <v>0.32795999999999997</v>
      </c>
      <c r="G42" s="38"/>
    </row>
    <row r="43" spans="1:7" s="13" customFormat="1" outlineLevel="1" x14ac:dyDescent="0.2">
      <c r="A43" s="25" t="s">
        <v>82</v>
      </c>
      <c r="B43" s="33" t="s">
        <v>27</v>
      </c>
      <c r="C43" s="34" t="s">
        <v>119</v>
      </c>
      <c r="D43" s="33" t="s">
        <v>26</v>
      </c>
      <c r="E43" s="35">
        <v>1.03</v>
      </c>
      <c r="F43" s="29">
        <f t="shared" si="2"/>
        <v>0.37080000000000002</v>
      </c>
      <c r="G43" s="38"/>
    </row>
    <row r="44" spans="1:7" s="13" customFormat="1" ht="38.25" outlineLevel="1" x14ac:dyDescent="0.2">
      <c r="A44" s="23">
        <v>5</v>
      </c>
      <c r="B44" s="24" t="s">
        <v>39</v>
      </c>
      <c r="C44" s="24" t="s">
        <v>40</v>
      </c>
      <c r="D44" s="23" t="s">
        <v>41</v>
      </c>
      <c r="E44" s="45">
        <v>0.72</v>
      </c>
      <c r="F44" s="45"/>
      <c r="G44" s="38"/>
    </row>
    <row r="45" spans="1:7" s="13" customFormat="1" outlineLevel="1" x14ac:dyDescent="0.2">
      <c r="A45" s="25" t="s">
        <v>83</v>
      </c>
      <c r="B45" s="26" t="s">
        <v>18</v>
      </c>
      <c r="C45" s="27" t="s">
        <v>19</v>
      </c>
      <c r="D45" s="26" t="s">
        <v>20</v>
      </c>
      <c r="E45" s="28">
        <v>16.63</v>
      </c>
      <c r="F45" s="29">
        <f>E45*$E$44</f>
        <v>11.973599999999999</v>
      </c>
      <c r="G45" s="38"/>
    </row>
    <row r="46" spans="1:7" s="12" customFormat="1" outlineLevel="1" x14ac:dyDescent="0.2">
      <c r="A46" s="25" t="s">
        <v>84</v>
      </c>
      <c r="B46" s="26" t="s">
        <v>21</v>
      </c>
      <c r="C46" s="27" t="s">
        <v>22</v>
      </c>
      <c r="D46" s="26" t="s">
        <v>20</v>
      </c>
      <c r="E46" s="28">
        <v>9.3800000000000008</v>
      </c>
      <c r="F46" s="29">
        <f t="shared" ref="F46:F57" si="3">E46*$E$44</f>
        <v>6.7536000000000005</v>
      </c>
      <c r="G46" s="38"/>
    </row>
    <row r="47" spans="1:7" s="12" customFormat="1" outlineLevel="1" x14ac:dyDescent="0.2">
      <c r="A47" s="25" t="s">
        <v>85</v>
      </c>
      <c r="B47" s="30" t="s">
        <v>42</v>
      </c>
      <c r="C47" s="31" t="s">
        <v>43</v>
      </c>
      <c r="D47" s="30" t="s">
        <v>23</v>
      </c>
      <c r="E47" s="32">
        <v>1.44</v>
      </c>
      <c r="F47" s="29">
        <f t="shared" si="3"/>
        <v>1.0367999999999999</v>
      </c>
      <c r="G47" s="38"/>
    </row>
    <row r="48" spans="1:7" s="12" customFormat="1" outlineLevel="1" x14ac:dyDescent="0.2">
      <c r="A48" s="25" t="s">
        <v>86</v>
      </c>
      <c r="B48" s="30" t="s">
        <v>44</v>
      </c>
      <c r="C48" s="31" t="s">
        <v>45</v>
      </c>
      <c r="D48" s="30" t="s">
        <v>23</v>
      </c>
      <c r="E48" s="32">
        <v>0.24</v>
      </c>
      <c r="F48" s="29">
        <f t="shared" si="3"/>
        <v>0.17279999999999998</v>
      </c>
      <c r="G48" s="38"/>
    </row>
    <row r="49" spans="1:7" s="1" customFormat="1" x14ac:dyDescent="0.2">
      <c r="A49" s="25" t="s">
        <v>87</v>
      </c>
      <c r="B49" s="30" t="s">
        <v>46</v>
      </c>
      <c r="C49" s="31" t="s">
        <v>47</v>
      </c>
      <c r="D49" s="30" t="s">
        <v>23</v>
      </c>
      <c r="E49" s="32">
        <v>0.5</v>
      </c>
      <c r="F49" s="29">
        <f t="shared" si="3"/>
        <v>0.36</v>
      </c>
      <c r="G49" s="38"/>
    </row>
    <row r="50" spans="1:7" s="11" customFormat="1" outlineLevel="1" x14ac:dyDescent="0.2">
      <c r="A50" s="25" t="s">
        <v>88</v>
      </c>
      <c r="B50" s="30" t="s">
        <v>48</v>
      </c>
      <c r="C50" s="31" t="s">
        <v>49</v>
      </c>
      <c r="D50" s="30" t="s">
        <v>23</v>
      </c>
      <c r="E50" s="32">
        <v>0.12</v>
      </c>
      <c r="F50" s="29">
        <f t="shared" si="3"/>
        <v>8.6399999999999991E-2</v>
      </c>
      <c r="G50" s="38"/>
    </row>
    <row r="51" spans="1:7" s="12" customFormat="1" outlineLevel="1" x14ac:dyDescent="0.2">
      <c r="A51" s="25" t="s">
        <v>89</v>
      </c>
      <c r="B51" s="30" t="s">
        <v>50</v>
      </c>
      <c r="C51" s="31" t="s">
        <v>51</v>
      </c>
      <c r="D51" s="30" t="s">
        <v>23</v>
      </c>
      <c r="E51" s="32">
        <v>1.44</v>
      </c>
      <c r="F51" s="29">
        <f t="shared" si="3"/>
        <v>1.0367999999999999</v>
      </c>
      <c r="G51" s="38"/>
    </row>
    <row r="52" spans="1:7" s="13" customFormat="1" ht="24" outlineLevel="1" x14ac:dyDescent="0.2">
      <c r="A52" s="25" t="s">
        <v>90</v>
      </c>
      <c r="B52" s="30" t="s">
        <v>52</v>
      </c>
      <c r="C52" s="31" t="s">
        <v>53</v>
      </c>
      <c r="D52" s="30" t="s">
        <v>23</v>
      </c>
      <c r="E52" s="32">
        <v>3.08</v>
      </c>
      <c r="F52" s="29">
        <f t="shared" si="3"/>
        <v>2.2176</v>
      </c>
      <c r="G52" s="38"/>
    </row>
    <row r="53" spans="1:7" s="13" customFormat="1" ht="24" outlineLevel="1" x14ac:dyDescent="0.2">
      <c r="A53" s="25" t="s">
        <v>114</v>
      </c>
      <c r="B53" s="30" t="s">
        <v>54</v>
      </c>
      <c r="C53" s="31" t="s">
        <v>55</v>
      </c>
      <c r="D53" s="30" t="s">
        <v>23</v>
      </c>
      <c r="E53" s="32">
        <v>1.37</v>
      </c>
      <c r="F53" s="29">
        <f t="shared" si="3"/>
        <v>0.98640000000000005</v>
      </c>
      <c r="G53" s="38"/>
    </row>
    <row r="54" spans="1:7" s="13" customFormat="1" ht="24" outlineLevel="1" x14ac:dyDescent="0.2">
      <c r="A54" s="25" t="s">
        <v>115</v>
      </c>
      <c r="B54" s="30" t="s">
        <v>56</v>
      </c>
      <c r="C54" s="31" t="s">
        <v>57</v>
      </c>
      <c r="D54" s="30" t="s">
        <v>23</v>
      </c>
      <c r="E54" s="32">
        <v>1.55</v>
      </c>
      <c r="F54" s="29">
        <f t="shared" si="3"/>
        <v>1.1159999999999999</v>
      </c>
      <c r="G54" s="38"/>
    </row>
    <row r="55" spans="1:7" s="13" customFormat="1" outlineLevel="1" x14ac:dyDescent="0.2">
      <c r="A55" s="25" t="s">
        <v>116</v>
      </c>
      <c r="B55" s="33" t="s">
        <v>24</v>
      </c>
      <c r="C55" s="34" t="s">
        <v>25</v>
      </c>
      <c r="D55" s="33" t="s">
        <v>26</v>
      </c>
      <c r="E55" s="35">
        <v>96.6</v>
      </c>
      <c r="F55" s="29">
        <f>E55*$E$44</f>
        <v>69.551999999999992</v>
      </c>
      <c r="G55" s="38"/>
    </row>
    <row r="56" spans="1:7" s="12" customFormat="1" outlineLevel="1" x14ac:dyDescent="0.2">
      <c r="A56" s="25" t="s">
        <v>117</v>
      </c>
      <c r="B56" s="33" t="s">
        <v>58</v>
      </c>
      <c r="C56" s="34" t="s">
        <v>59</v>
      </c>
      <c r="D56" s="33" t="s">
        <v>60</v>
      </c>
      <c r="E56" s="35">
        <v>0.9</v>
      </c>
      <c r="F56" s="29">
        <f t="shared" si="3"/>
        <v>0.64800000000000002</v>
      </c>
      <c r="G56" s="38"/>
    </row>
    <row r="57" spans="1:7" s="12" customFormat="1" outlineLevel="1" x14ac:dyDescent="0.2">
      <c r="A57" s="25" t="s">
        <v>118</v>
      </c>
      <c r="B57" s="33" t="s">
        <v>27</v>
      </c>
      <c r="C57" s="34" t="s">
        <v>119</v>
      </c>
      <c r="D57" s="33" t="s">
        <v>26</v>
      </c>
      <c r="E57" s="35">
        <v>1.0800000000000001E-2</v>
      </c>
      <c r="F57" s="29">
        <f t="shared" si="3"/>
        <v>7.7759999999999999E-3</v>
      </c>
      <c r="G57" s="38"/>
    </row>
    <row r="58" spans="1:7" s="1" customFormat="1" ht="25.5" x14ac:dyDescent="0.2">
      <c r="A58" s="23">
        <v>6</v>
      </c>
      <c r="B58" s="24" t="s">
        <v>61</v>
      </c>
      <c r="C58" s="24" t="s">
        <v>62</v>
      </c>
      <c r="D58" s="23" t="s">
        <v>41</v>
      </c>
      <c r="E58" s="45">
        <f>E44</f>
        <v>0.72</v>
      </c>
      <c r="F58" s="45"/>
      <c r="G58" s="38"/>
    </row>
    <row r="59" spans="1:7" s="1" customFormat="1" x14ac:dyDescent="0.2">
      <c r="A59" s="25" t="s">
        <v>93</v>
      </c>
      <c r="B59" s="26" t="s">
        <v>18</v>
      </c>
      <c r="C59" s="27" t="s">
        <v>19</v>
      </c>
      <c r="D59" s="26" t="s">
        <v>20</v>
      </c>
      <c r="E59" s="28">
        <v>1.1599999999999999</v>
      </c>
      <c r="F59" s="29">
        <f>E59*$E$58</f>
        <v>0.83519999999999994</v>
      </c>
      <c r="G59" s="38"/>
    </row>
    <row r="60" spans="1:7" s="1" customFormat="1" x14ac:dyDescent="0.2">
      <c r="A60" s="25" t="s">
        <v>94</v>
      </c>
      <c r="B60" s="26" t="s">
        <v>21</v>
      </c>
      <c r="C60" s="27" t="s">
        <v>22</v>
      </c>
      <c r="D60" s="26" t="s">
        <v>20</v>
      </c>
      <c r="E60" s="28">
        <v>0.72</v>
      </c>
      <c r="F60" s="29">
        <f t="shared" ref="F60:F66" si="4">E60*$E$58</f>
        <v>0.51839999999999997</v>
      </c>
      <c r="G60" s="38"/>
    </row>
    <row r="61" spans="1:7" s="1" customFormat="1" x14ac:dyDescent="0.2">
      <c r="A61" s="25" t="s">
        <v>95</v>
      </c>
      <c r="B61" s="30" t="s">
        <v>42</v>
      </c>
      <c r="C61" s="31" t="s">
        <v>43</v>
      </c>
      <c r="D61" s="30" t="s">
        <v>23</v>
      </c>
      <c r="E61" s="32">
        <v>0.36</v>
      </c>
      <c r="F61" s="29">
        <f t="shared" si="4"/>
        <v>0.25919999999999999</v>
      </c>
      <c r="G61" s="38"/>
    </row>
    <row r="62" spans="1:7" s="1" customFormat="1" x14ac:dyDescent="0.2">
      <c r="A62" s="25" t="s">
        <v>96</v>
      </c>
      <c r="B62" s="30" t="s">
        <v>44</v>
      </c>
      <c r="C62" s="31" t="s">
        <v>45</v>
      </c>
      <c r="D62" s="30" t="s">
        <v>23</v>
      </c>
      <c r="E62" s="32">
        <v>0.06</v>
      </c>
      <c r="F62" s="29">
        <f t="shared" si="4"/>
        <v>4.3199999999999995E-2</v>
      </c>
      <c r="G62" s="38"/>
    </row>
    <row r="63" spans="1:7" s="1" customFormat="1" x14ac:dyDescent="0.2">
      <c r="A63" s="25" t="s">
        <v>97</v>
      </c>
      <c r="B63" s="30" t="s">
        <v>48</v>
      </c>
      <c r="C63" s="31" t="s">
        <v>49</v>
      </c>
      <c r="D63" s="30" t="s">
        <v>23</v>
      </c>
      <c r="E63" s="32">
        <v>0.03</v>
      </c>
      <c r="F63" s="29">
        <f t="shared" si="4"/>
        <v>2.1599999999999998E-2</v>
      </c>
      <c r="G63" s="38"/>
    </row>
    <row r="64" spans="1:7" s="1" customFormat="1" x14ac:dyDescent="0.2">
      <c r="A64" s="25" t="s">
        <v>98</v>
      </c>
      <c r="B64" s="30" t="s">
        <v>50</v>
      </c>
      <c r="C64" s="31" t="s">
        <v>51</v>
      </c>
      <c r="D64" s="30" t="s">
        <v>23</v>
      </c>
      <c r="E64" s="32">
        <v>0.36</v>
      </c>
      <c r="F64" s="29">
        <f t="shared" si="4"/>
        <v>0.25919999999999999</v>
      </c>
      <c r="G64" s="38"/>
    </row>
    <row r="65" spans="1:7" s="1" customFormat="1" x14ac:dyDescent="0.2">
      <c r="A65" s="25" t="s">
        <v>99</v>
      </c>
      <c r="B65" s="33" t="s">
        <v>24</v>
      </c>
      <c r="C65" s="34" t="s">
        <v>25</v>
      </c>
      <c r="D65" s="33" t="s">
        <v>26</v>
      </c>
      <c r="E65" s="35">
        <v>24.22</v>
      </c>
      <c r="F65" s="29">
        <f>E65*$E$58</f>
        <v>17.438399999999998</v>
      </c>
      <c r="G65" s="38"/>
    </row>
    <row r="66" spans="1:7" s="1" customFormat="1" x14ac:dyDescent="0.2">
      <c r="A66" s="25" t="s">
        <v>100</v>
      </c>
      <c r="B66" s="33" t="s">
        <v>27</v>
      </c>
      <c r="C66" s="34" t="s">
        <v>119</v>
      </c>
      <c r="D66" s="33" t="s">
        <v>26</v>
      </c>
      <c r="E66" s="35">
        <v>2.8E-3</v>
      </c>
      <c r="F66" s="29">
        <f t="shared" si="4"/>
        <v>2.016E-3</v>
      </c>
      <c r="G66" s="38"/>
    </row>
    <row r="67" spans="1:7" s="1" customFormat="1" x14ac:dyDescent="0.2">
      <c r="A67" s="23">
        <v>7</v>
      </c>
      <c r="B67" s="24"/>
      <c r="C67" s="24" t="s">
        <v>74</v>
      </c>
      <c r="D67" s="23" t="s">
        <v>26</v>
      </c>
      <c r="E67" s="49">
        <f>F65+F55</f>
        <v>86.990399999999994</v>
      </c>
      <c r="F67" s="49"/>
    </row>
    <row r="68" spans="1:7" s="1" customFormat="1" x14ac:dyDescent="0.2">
      <c r="A68" s="23">
        <v>8</v>
      </c>
      <c r="B68" s="37"/>
      <c r="C68" s="37" t="s">
        <v>123</v>
      </c>
      <c r="D68" s="23" t="s">
        <v>26</v>
      </c>
      <c r="E68" s="45">
        <f>F29*1.75</f>
        <v>153.72</v>
      </c>
      <c r="F68" s="45"/>
    </row>
    <row r="69" spans="1:7" s="1" customFormat="1" x14ac:dyDescent="0.2">
      <c r="A69" s="23">
        <v>9</v>
      </c>
      <c r="B69" s="24"/>
      <c r="C69" s="24" t="s">
        <v>124</v>
      </c>
      <c r="D69" s="23" t="s">
        <v>26</v>
      </c>
      <c r="E69" s="45">
        <f>F39*1.5</f>
        <v>40.823999999999998</v>
      </c>
      <c r="F69" s="45"/>
    </row>
  </sheetData>
  <mergeCells count="24">
    <mergeCell ref="E69:F69"/>
    <mergeCell ref="E40:F40"/>
    <mergeCell ref="E44:F44"/>
    <mergeCell ref="E58:F58"/>
    <mergeCell ref="E67:F67"/>
    <mergeCell ref="E68:F68"/>
    <mergeCell ref="E18:F18"/>
    <mergeCell ref="A15:F15"/>
    <mergeCell ref="A16:F16"/>
    <mergeCell ref="C17:D17"/>
    <mergeCell ref="E30:F30"/>
    <mergeCell ref="E21:F21"/>
    <mergeCell ref="C11:F11"/>
    <mergeCell ref="A12:A13"/>
    <mergeCell ref="B12:B13"/>
    <mergeCell ref="C12:C13"/>
    <mergeCell ref="D12:D13"/>
    <mergeCell ref="E12:F12"/>
    <mergeCell ref="B9:F9"/>
    <mergeCell ref="B2:F2"/>
    <mergeCell ref="B3:F3"/>
    <mergeCell ref="D5:F5"/>
    <mergeCell ref="B6:F6"/>
    <mergeCell ref="B8:F8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2020.4)&amp;C&amp;P&amp;R202111090</oddHead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_ЛРВ</vt:lpstr>
      <vt:lpstr>_ЛРВ!Заголовки_для_печати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ЛОКАЛЬНАЯ РЕСУРСНАЯ ВЕДОМОСТЬ</dc:title>
  <dc:creator>User</dc:creator>
  <cp:lastModifiedBy>Пользователь</cp:lastModifiedBy>
  <cp:lastPrinted>2021-11-09T15:54:58Z</cp:lastPrinted>
  <dcterms:created xsi:type="dcterms:W3CDTF">2008-02-01T06:52:42Z</dcterms:created>
  <dcterms:modified xsi:type="dcterms:W3CDTF">2021-11-25T13:33:05Z</dcterms:modified>
</cp:coreProperties>
</file>