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192" tabRatio="745"/>
  </bookViews>
  <sheets>
    <sheet name="bv_abc4" sheetId="49" r:id="rId1"/>
    <sheet name="МАТЕР" sheetId="50" r:id="rId2"/>
    <sheet name="Лист1" sheetId="7" state="hidden" r:id="rId3"/>
    <sheet name="всп форма" sheetId="8" state="hidden" r:id="rId4"/>
    <sheet name="Б630" sheetId="51" r:id="rId5"/>
  </sheets>
  <definedNames>
    <definedName name="_xlnm.Print_Titles" localSheetId="0">bv_abc4!$14:$14</definedName>
    <definedName name="_xlnm.Print_Titles" localSheetId="1">МАТЕР!$11:$11</definedName>
    <definedName name="_xlnm.Print_Area" localSheetId="0">bv_abc4!$A$1:$F$51</definedName>
    <definedName name="_xlnm.Print_Area" localSheetId="3">'всп форма'!$B$1:$E$28</definedName>
    <definedName name="_xlnm.Print_Area" localSheetId="2">Лист1!$A$1:$F$29</definedName>
  </definedNames>
  <calcPr calcId="125725"/>
</workbook>
</file>

<file path=xl/calcChain.xml><?xml version="1.0" encoding="utf-8"?>
<calcChain xmlns="http://schemas.openxmlformats.org/spreadsheetml/2006/main">
  <c r="D11" i="7"/>
  <c r="D12"/>
  <c r="D17" i="50"/>
  <c r="D18" s="1"/>
  <c r="D7" i="7" s="1"/>
  <c r="H32" i="51"/>
  <c r="G32"/>
  <c r="F32"/>
  <c r="D32"/>
  <c r="C32"/>
  <c r="B32"/>
  <c r="H26"/>
  <c r="G26"/>
  <c r="E26"/>
  <c r="F26" s="1"/>
  <c r="D26"/>
  <c r="E10"/>
  <c r="E32" l="1"/>
  <c r="D13" i="8" l="1"/>
  <c r="D15"/>
  <c r="D14"/>
  <c r="C4"/>
  <c r="D12"/>
  <c r="D16" l="1"/>
  <c r="D17" l="1"/>
  <c r="D18" l="1"/>
  <c r="D19"/>
  <c r="D20" l="1"/>
  <c r="D21" s="1"/>
  <c r="D22" s="1"/>
</calcChain>
</file>

<file path=xl/sharedStrings.xml><?xml version="1.0" encoding="utf-8"?>
<sst xmlns="http://schemas.openxmlformats.org/spreadsheetml/2006/main" count="326" uniqueCount="208">
  <si>
    <t>100М2</t>
  </si>
  <si>
    <t>3. 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</si>
  <si>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 xml:space="preserve">4. Затраты по данным ПОС (ШНК 4.01.16-04 п.4.16) 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</si>
  <si>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</si>
  <si>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</si>
  <si>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</si>
  <si>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</si>
  <si>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</si>
  <si>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</si>
  <si>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</si>
  <si>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</si>
  <si>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</si>
  <si>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</si>
  <si>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</si>
  <si>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</si>
  <si>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</si>
  <si>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</si>
  <si>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</si>
  <si>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</si>
  <si>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</si>
  <si>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</si>
  <si>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</si>
  <si>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</si>
  <si>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</si>
  <si>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</si>
  <si>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</si>
  <si>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</si>
  <si>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</si>
  <si>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</si>
  <si>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</si>
  <si>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</si>
  <si>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</si>
  <si>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</si>
  <si>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</si>
  <si>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кабельно-проводниковая продукция</t>
  </si>
  <si>
    <t>транспортные затраты на кабельно-проводниковую продукцию</t>
  </si>
  <si>
    <t>ИТОГО ПО ЛОКАЛЬНОЙ РЕСУРСНОЙ ВЕДОМОСТИ:</t>
  </si>
  <si>
    <t>ТРУДОВЫЕ РЕСУРСЫ</t>
  </si>
  <si>
    <t>СТРОИТЕЛЬНЫЕ МАШИНЫ И МЕХАНИЗМЫ</t>
  </si>
  <si>
    <t>ОБЪЕКТ:</t>
  </si>
  <si>
    <t xml:space="preserve"> 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</si>
  <si>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</si>
  <si>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</si>
  <si>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</si>
  <si>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тыс.сум /месяц</t>
  </si>
  <si>
    <t>час</t>
  </si>
  <si>
    <t>Коэффициент учета размера отчислений на соцстрах (Ксс)</t>
  </si>
  <si>
    <t>коэфф.</t>
  </si>
  <si>
    <t>Затраты на эксплуатацию машин и механизмов (Сэм)</t>
  </si>
  <si>
    <t>тыс.сум</t>
  </si>
  <si>
    <t>Затраты на строительные материалы, изделия  (См)</t>
  </si>
  <si>
    <t>ресурсы по проекту</t>
  </si>
  <si>
    <t>Затраты на оборудование, мебель и инвентарь (Со)</t>
  </si>
  <si>
    <t>Транспортные затраты на материалы</t>
  </si>
  <si>
    <t>%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</si>
  <si>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</si>
  <si>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</si>
  <si>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</si>
  <si>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Затраты на доставку оборудования и отчисления в пенсионный и дорожный фонд, экологический налог (ШНК 4.01.16-04 п. 5.5.)</t>
  </si>
  <si>
    <t>Кредитная линия (в соответствии с обоснованным  расчетом )</t>
  </si>
  <si>
    <t>Коэфициент риска</t>
  </si>
  <si>
    <t>Прочие затраты и расходы подрядчика (Пп)</t>
  </si>
  <si>
    <t>Прочие затраты заказчика (ШНК 4.01.6-04 п4.18) (Пз в денежном выражении)</t>
  </si>
  <si>
    <t>Прочие затраты заказчика (ШНК 4.01.6-04 п4.18)  (Пз в % выражении)</t>
  </si>
  <si>
    <t>Затраты на страхование строительства объектов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</si>
  <si>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</si>
  <si>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</si>
  <si>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</si>
  <si>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</si>
  <si>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</si>
  <si>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</si>
  <si>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</si>
  <si>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</si>
  <si>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</si>
  <si>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</si>
  <si>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</si>
  <si>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</si>
  <si>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</si>
  <si>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</si>
  <si>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</si>
  <si>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</si>
  <si>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</si>
  <si>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</si>
  <si>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</si>
  <si>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</si>
  <si>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</si>
  <si>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</si>
  <si>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Среднегодовой фонд рабочего времени в часах по данным Министерства труда и социальной защиты населения Республики Узбекистан (Ф)</t>
  </si>
  <si>
    <t>М2</t>
  </si>
  <si>
    <t>3.1</t>
  </si>
  <si>
    <t>2.1</t>
  </si>
  <si>
    <t>2.2</t>
  </si>
  <si>
    <t>10М</t>
  </si>
  <si>
    <t>Калькуляция</t>
  </si>
  <si>
    <t>Настоящие нормы составлены по ЕНиР 11   1987г.</t>
  </si>
  <si>
    <r>
      <t>Нормы времени и расценки на 1 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 xml:space="preserve"> изоляции</t>
    </r>
  </si>
  <si>
    <t>Таблица  §11-7</t>
  </si>
  <si>
    <t>Трубопроводы</t>
  </si>
  <si>
    <r>
      <t xml:space="preserve">Трудоемкость "Тр"  на 1 п.м "L"  расчитывается по формуле:  </t>
    </r>
    <r>
      <rPr>
        <b/>
        <sz val="12"/>
        <color indexed="8"/>
        <rFont val="Times New Roman"/>
        <family val="1"/>
        <charset val="204"/>
      </rPr>
      <t xml:space="preserve"> Тр=3,14*Д *Н.вр.</t>
    </r>
  </si>
  <si>
    <t>При изменении плотности теплоизоляционого материала, коэффициент уплотнения рассчитывается отдельно, согласно тех.части п.1.9 ШНК 4.02.26-07 и прилож.№13 КМК2.04.14-96 (промежуточные значения коэффициента уплотнения следует определять интерполяцией)</t>
  </si>
  <si>
    <t xml:space="preserve">Нормы расхода ресурсов  на 10 п.м </t>
  </si>
  <si>
    <t>Д              мм</t>
  </si>
  <si>
    <t>Т            мм</t>
  </si>
  <si>
    <t>S           м²</t>
  </si>
  <si>
    <t>Н.вр.           Чел.час</t>
  </si>
  <si>
    <t>Тр-ть         чел.час</t>
  </si>
  <si>
    <t>п.м.</t>
  </si>
  <si>
    <t>Ратникова О.А.</t>
  </si>
  <si>
    <r>
      <t>Ри = 3,14*(Д+Т)*Т*Ку*L  (м</t>
    </r>
    <r>
      <rPr>
        <b/>
        <sz val="14"/>
        <color indexed="8"/>
        <rFont val="Calibri"/>
        <family val="2"/>
        <charset val="204"/>
      </rPr>
      <t>³)</t>
    </r>
  </si>
  <si>
    <r>
      <t xml:space="preserve">где: </t>
    </r>
    <r>
      <rPr>
        <b/>
        <sz val="11"/>
        <color indexed="8"/>
        <rFont val="Times New Roman"/>
        <family val="1"/>
        <charset val="204"/>
      </rPr>
      <t>Д</t>
    </r>
    <r>
      <rPr>
        <sz val="11"/>
        <color indexed="8"/>
        <rFont val="Times New Roman"/>
        <family val="1"/>
        <charset val="204"/>
      </rPr>
      <t xml:space="preserve">-диаметр трубопровода (мм); </t>
    </r>
    <r>
      <rPr>
        <b/>
        <sz val="11"/>
        <color indexed="8"/>
        <rFont val="Times New Roman"/>
        <family val="1"/>
        <charset val="204"/>
      </rPr>
      <t>Т</t>
    </r>
    <r>
      <rPr>
        <sz val="11"/>
        <color indexed="8"/>
        <rFont val="Times New Roman"/>
        <family val="1"/>
        <charset val="204"/>
      </rPr>
      <t xml:space="preserve">-толщина теплоизоляции (мм); </t>
    </r>
    <r>
      <rPr>
        <b/>
        <sz val="11"/>
        <color indexed="8"/>
        <rFont val="Times New Roman"/>
        <family val="1"/>
        <charset val="204"/>
      </rPr>
      <t>Ку</t>
    </r>
    <r>
      <rPr>
        <sz val="11"/>
        <color indexed="8"/>
        <rFont val="Times New Roman"/>
        <family val="1"/>
        <charset val="204"/>
      </rPr>
      <t xml:space="preserve">-коэффициент уплотнения; </t>
    </r>
    <r>
      <rPr>
        <b/>
        <sz val="11"/>
        <color indexed="8"/>
        <rFont val="Times New Roman"/>
        <family val="1"/>
        <charset val="204"/>
      </rPr>
      <t>L</t>
    </r>
    <r>
      <rPr>
        <sz val="11"/>
        <color indexed="8"/>
        <rFont val="Times New Roman"/>
        <family val="1"/>
        <charset val="204"/>
      </rPr>
      <t xml:space="preserve">-длина </t>
    </r>
  </si>
  <si>
    <t>РАЗРАБОТАНА:  ООО "MUHANDISLIKTARMOQLARI"</t>
  </si>
  <si>
    <t>Директор</t>
  </si>
  <si>
    <t>38570</t>
  </si>
  <si>
    <r>
      <t>Расход матов прошивных расчитывается, согласно технической части п.п. 1.8 и 1.9 ШНК 4.02.26-07;  коэффициент уплотнения принят, согласно прилож. №13  КМК 2.04.14.-96. на среднюю плотность 19 кг/м3 и  тех.часть  п.2.1  ШНК 4.02.26-07 по формуле: (м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) </t>
    </r>
  </si>
  <si>
    <t>Маты прошивные  м³</t>
  </si>
  <si>
    <t>14820</t>
  </si>
  <si>
    <t>ЛЕНТА БАНДАЖНАЯ</t>
  </si>
  <si>
    <t>М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</si>
  <si>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</si>
  <si>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</si>
  <si>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</si>
  <si>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</si>
  <si>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</si>
  <si>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</si>
  <si>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</si>
  <si>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</si>
  <si>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</si>
  <si>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</si>
  <si>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>КАЛЬК. ТТЭ</t>
  </si>
  <si>
    <t>МАТЫ ПРОШИВНЫЕ</t>
  </si>
  <si>
    <r>
      <t xml:space="preserve">Состав работ: </t>
    </r>
    <r>
      <rPr>
        <i/>
        <sz val="12"/>
        <color indexed="8"/>
        <rFont val="Times New Roman"/>
        <family val="1"/>
        <charset val="204"/>
      </rPr>
      <t>1. Резка и укладка полотна в пакеты до заданной толщины изоляции. 2. Укладка пакетов на изолируемую поверхность с разравниванием и подгонкой по месту.  3. Крепление изоляции бандажной лентой.</t>
    </r>
  </si>
  <si>
    <t>"Толщ". до (мм)</t>
  </si>
  <si>
    <t>Норма времени Н.вр.  (чел.час)</t>
  </si>
  <si>
    <t xml:space="preserve">Расход бандажной ленты для крепления покрывного слоя расчитывается по формуле:  </t>
  </si>
  <si>
    <t>3,14*(Д+2*Т)+0,05*L (м)</t>
  </si>
  <si>
    <t>Бандажная лента (м)</t>
  </si>
  <si>
    <t xml:space="preserve">                            Нормы расхода ресурсов  на </t>
  </si>
  <si>
    <t>СЕТКА ПЛЕТЕНАЯ ОДИНАРНАЯ С КВАДРАТНОЙ ЯЧЕЙКОЙ 12 ММ ИЗ ПРОВОЛОКИ ДИАМЕТРОМ 1.4 ММ</t>
  </si>
  <si>
    <t>45925</t>
  </si>
  <si>
    <t>КГ</t>
  </si>
  <si>
    <t>ПРОВОЛОКА СТАЛЬНАЯ НИЗКОУГЛЕРОДИСТАЯ ОБЩЕГО НАЗНАЧЕНИЯ, ДИАМЕТРОМ 0,8 ММ</t>
  </si>
  <si>
    <t>44449</t>
  </si>
  <si>
    <t>ПОРТЛАНДЦЕМЕНТ ОБЩЕСТРОИТЕЛЬНОГО НАЗНАЧЕНИЯ БЕЗДОБАВОЧНЫЙ МАРКИ 400</t>
  </si>
  <si>
    <t>34501</t>
  </si>
  <si>
    <t>ТКАНЬ СТЕКЛЯННАЯ</t>
  </si>
  <si>
    <t>33160</t>
  </si>
  <si>
    <t>КРАСКИ МАСЛЯНЫЕ ДЛЯ НАРУЖНЫХ РАБОТ</t>
  </si>
  <si>
    <t>31085</t>
  </si>
  <si>
    <t>АСБЕСТ ХРИЗОЛИТОВЫЙ МАРКИ К-6-30</t>
  </si>
  <si>
    <t>30009</t>
  </si>
  <si>
    <t>ГЛИНА БЕНТОНИТОВАЯ</t>
  </si>
  <si>
    <t>23054</t>
  </si>
  <si>
    <t>АВТОМОБИЛИ-САМОСВАЛЫ ГРУЗОПОДЪЕМНОСТЬЮ ДО 10 Т</t>
  </si>
  <si>
    <t>163</t>
  </si>
  <si>
    <t>6.4</t>
  </si>
  <si>
    <t>6.3</t>
  </si>
  <si>
    <t>6.2</t>
  </si>
  <si>
    <t>6.1</t>
  </si>
  <si>
    <t>ОШТУКАТУРИВАНИЕ ПОВЕРХНОСТИ ИЗОЛЯЦИИ ТРУБОПРОВОДОВ АСБОЦЕМЕНТНЫМ РАСТВОРОМ (ДОБАВИТЬ 10 ММ)</t>
  </si>
  <si>
    <t>Е2601-56-1 Т.Ч.П. 1.13 К=2</t>
  </si>
  <si>
    <t>5.8</t>
  </si>
  <si>
    <t>5.7</t>
  </si>
  <si>
    <t>5.6</t>
  </si>
  <si>
    <t>5.5</t>
  </si>
  <si>
    <t>5.4</t>
  </si>
  <si>
    <t>5.3</t>
  </si>
  <si>
    <t>5.2</t>
  </si>
  <si>
    <t>5.1</t>
  </si>
  <si>
    <t>ОШТУКАТУРИВАНИЕ ПОВЕРХНОСТИ ИЗОЛЯЦИИ ТРУБОПРОВОДОВ АСБОЦЕМЕНТНЫМ РАСТВОРОМ</t>
  </si>
  <si>
    <t>Е2601-56-1</t>
  </si>
  <si>
    <t>4.3</t>
  </si>
  <si>
    <t>4.2</t>
  </si>
  <si>
    <t>4.1</t>
  </si>
  <si>
    <t>ПЕРЕВОЗКА ГРУЗОВ АВТОМОБИЛЕМ, РАССТОЯНИЕ ПЕРЕВОЗКИ 25 КМ, КЛАСС ГРУЗА 1</t>
  </si>
  <si>
    <t>Е310-1025</t>
  </si>
  <si>
    <t>ПОГРУЗОЧНО-РАЗГРУЗОЧНЫЕ РАБОТЫ ПРИ АВТОМОБИЛЬНЫХ ПЕРЕВОЗКАХ. МУСОР СТРОИТЕЛЬНЫЙ С ПОГРУЗКОЙ ВРУЧНУЮ: ПОГРУЗКА</t>
  </si>
  <si>
    <t>Е311-050-01</t>
  </si>
  <si>
    <t>РАЗБОРКА ТЕПЛОВОЙ ИЗОЛЯЦИИ ИЗ: ПЛИТ, СЕГМЕНТОВ И СКОРЛУП</t>
  </si>
  <si>
    <t>Е66-24-1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</si>
  <si>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</si>
  <si>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</si>
  <si>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 xml:space="preserve"> "Д" до 820 мм</t>
  </si>
  <si>
    <t>ЛИСТ ОЦИНКОВАННЫЙ</t>
  </si>
  <si>
    <t>45929</t>
  </si>
  <si>
    <t>ВИНТЫ САМОНАРЕЗАЮЩИЕ ОЦИНКОВАННЫЕ</t>
  </si>
  <si>
    <t>41030</t>
  </si>
  <si>
    <t>УСТАНОВКИ ДЛЯ ЗАГОТОВКИ ЗАЩИТНЫХ ПОКРЫТИЙ ТЕПЛОВОЙ ИЗОЛЯЦИИ</t>
  </si>
  <si>
    <t>1385</t>
  </si>
  <si>
    <t>ДРЕЛИ ЭЛЕКТРИЧЕСКИЕ</t>
  </si>
  <si>
    <t>521</t>
  </si>
  <si>
    <t>7.5</t>
  </si>
  <si>
    <t>7.4</t>
  </si>
  <si>
    <t>7.3</t>
  </si>
  <si>
    <t>7.2</t>
  </si>
  <si>
    <t>7.1</t>
  </si>
  <si>
    <t>ПОКРЫТИЕ ИЗОЛЯЦИИ ПЛОСКИХ [КРИВОЛИНЕЙНЫХ] ПОВЕРХНОСТЕЙ ЛИСТОВЫМ МЕТАЛЛОМ С ЗАГОТОВКОЙ ПОКРЫТИЯ</t>
  </si>
  <si>
    <t>Е2601-053-01</t>
  </si>
  <si>
    <t>ИЗОЛЯЦИЯ ТРУБОПРОВОДОВ Д-630 ММ МАТАМИ ПРОШИВНЫМИ Т.60 ММ</t>
  </si>
  <si>
    <t>16-4</t>
  </si>
  <si>
    <t>ЛОКАЛЬНАЯ РЕСУРСНАЯ СМЕТА № 16-4</t>
  </si>
  <si>
    <t>ВОССТАНОВЛЕНИЕ ТЕПЛОВОЙ ИЗОЛЯЦИИ (ОБМУРОВКА) ТЕПЛЛВЫХ СЕТЕЙ ПО АДРЕСУ: ТЦ-4 М-1 НО-12А МЕЖДУ НО-19 ДО П-ОБРАЗНОГО КОМПЕНСАТОРА (Д-630 ММ -220 П.М.)</t>
  </si>
  <si>
    <t>РАЗРАБОТКА СМЕТНОЙ ДОКУМЕНТАЦИИ НА ВОССТАНОВЛЕНИЕ ТЕПЛОВОЙ ИЗОЛЯЦИИ ТЕПЛОВЫХ СЕТЕЙ ПО ОБЪЕКТАМ ГУП "ТОSНISSIQQUVVАТI"</t>
  </si>
  <si>
    <t xml:space="preserve"> Тр = 3,14*0,630*0,24*1 = 0,47477 (чел.час)</t>
  </si>
  <si>
    <t>Ри= 3,14*(0,630+0,06)*0,06*3,2*1 = 0,41599 (м³)</t>
  </si>
  <si>
    <t>3,14*(0,630+2*0,06)+0,05*1 = 2,405 (м)</t>
  </si>
  <si>
    <t>Д-630</t>
  </si>
  <si>
    <r>
      <t xml:space="preserve">На теплоизоляцию трубопроводов Д-630 мм матами прошивными для капитального ремонта изношенных тепловых сетей подземной и надземной прокладки  ГУП  "ТOSHISSIQQUVVATI": </t>
    </r>
    <r>
      <rPr>
        <b/>
        <sz val="10"/>
        <color indexed="8"/>
        <rFont val="Times New Roman"/>
        <family val="1"/>
        <charset val="204"/>
      </rPr>
      <t>ТЦ-4 М-1 НО-12А МЕЖДУ НО-19 ДО П-ОБРАЗНОГО КОМПЕНСАТОРА</t>
    </r>
  </si>
  <si>
    <t xml:space="preserve"> ВОССТАНОВЛЕНИЕ ТЕПЛОВОЙ ИЗОЛЯЦИИ (ОБМУРОВКА) ТЕПЛЛВЫХ СЕТЕЙ ПО АДРЕСУ: ТЦ-4 М-1 НО-12А МЕЖДУ НО-19 ДО П-ОБРАЗНОГО КОМПЕНСАТОРА (Д-630 ММ -220 П.М.)</t>
  </si>
</sst>
</file>

<file path=xl/styles.xml><?xml version="1.0" encoding="utf-8"?>
<styleSheet xmlns="http://schemas.openxmlformats.org/spreadsheetml/2006/main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"/>
    <numFmt numFmtId="168" formatCode="_-* #,##0&quot;сом.&quot;_-;\-* #,##0&quot;сом.&quot;_-;_-* &quot;-&quot;&quot;сом.&quot;_-;_-@_-"/>
    <numFmt numFmtId="169" formatCode="#,##0.000"/>
    <numFmt numFmtId="170" formatCode="_-* #,##0.000_р_._-;\-* #,##0.000_р_._-;_-* &quot;-&quot;??_р_._-;_-@_-"/>
    <numFmt numFmtId="171" formatCode="\ #,##0.00&quot;р. &quot;;\-#,##0.00&quot;р. &quot;;&quot; -&quot;#&quot;р. &quot;;@\ "/>
    <numFmt numFmtId="172" formatCode="0.000"/>
    <numFmt numFmtId="173" formatCode="0.0"/>
  </numFmts>
  <fonts count="106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8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b/>
      <sz val="10"/>
      <color indexed="8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7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76" fillId="2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6" fillId="2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6" fillId="2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6" fillId="2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6" fillId="2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76" fillId="3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76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76" fillId="3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2" fillId="12" borderId="0" applyNumberFormat="0" applyBorder="0" applyAlignment="0" applyProtection="0"/>
    <xf numFmtId="0" fontId="77" fillId="37" borderId="0" applyNumberFormat="0" applyBorder="0" applyAlignment="0" applyProtection="0"/>
    <xf numFmtId="0" fontId="12" fillId="9" borderId="0" applyNumberFormat="0" applyBorder="0" applyAlignment="0" applyProtection="0"/>
    <xf numFmtId="0" fontId="77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7" fillId="3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77" fillId="4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77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77" fillId="4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50" fillId="22" borderId="0" applyNumberFormat="0" applyBorder="0" applyAlignment="0" applyProtection="0"/>
    <xf numFmtId="0" fontId="4" fillId="23" borderId="7" applyNumberFormat="0" applyFont="0" applyAlignment="0" applyProtection="0"/>
    <xf numFmtId="0" fontId="51" fillId="20" borderId="8" applyNumberFormat="0" applyAlignment="0" applyProtection="0"/>
    <xf numFmtId="0" fontId="52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77" fillId="4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7" fillId="4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77" fillId="4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77" fillId="4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77" fillId="4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7" fillId="48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78" fillId="49" borderId="19" applyNumberFormat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79" fillId="50" borderId="20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80" fillId="50" borderId="19" applyNumberFormat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8" fontId="10" fillId="0" borderId="0" applyFill="0" applyBorder="0" applyAlignment="0" applyProtection="0"/>
    <xf numFmtId="164" fontId="9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8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81" fillId="0" borderId="21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82" fillId="0" borderId="22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83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84" fillId="0" borderId="24" applyNumberFormat="0" applyFill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85" fillId="51" borderId="2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8" fillId="5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9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9" fillId="5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72" fillId="54" borderId="26" applyNumberFormat="0" applyFont="0" applyAlignment="0" applyProtection="0"/>
    <xf numFmtId="0" fontId="76" fillId="54" borderId="26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91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93" fillId="55" borderId="0" applyNumberFormat="0" applyBorder="0" applyAlignment="0" applyProtection="0"/>
    <xf numFmtId="0" fontId="9" fillId="0" borderId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0" fontId="11" fillId="54" borderId="26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24" borderId="0" xfId="3062" applyFill="1"/>
    <xf numFmtId="0" fontId="28" fillId="24" borderId="0" xfId="3062" applyFont="1" applyFill="1" applyBorder="1" applyAlignment="1">
      <alignment vertical="center" wrapText="1"/>
    </xf>
    <xf numFmtId="0" fontId="29" fillId="24" borderId="0" xfId="3062" applyFont="1" applyFill="1"/>
    <xf numFmtId="0" fontId="30" fillId="24" borderId="0" xfId="3062" applyFont="1" applyFill="1" applyBorder="1" applyAlignment="1">
      <alignment vertical="center" wrapText="1"/>
    </xf>
    <xf numFmtId="0" fontId="4" fillId="24" borderId="10" xfId="3062" applyFill="1" applyBorder="1"/>
    <xf numFmtId="0" fontId="9" fillId="24" borderId="10" xfId="3063" applyNumberFormat="1" applyFont="1" applyFill="1" applyBorder="1" applyAlignment="1">
      <alignment horizontal="left" vertical="top" wrapText="1" indent="1"/>
    </xf>
    <xf numFmtId="0" fontId="4" fillId="24" borderId="0" xfId="3062" applyFill="1" applyBorder="1"/>
    <xf numFmtId="0" fontId="9" fillId="0" borderId="0" xfId="3063"/>
    <xf numFmtId="0" fontId="9" fillId="0" borderId="0" xfId="3063" applyAlignment="1">
      <alignment horizontal="center"/>
    </xf>
    <xf numFmtId="0" fontId="9" fillId="0" borderId="0" xfId="3063" applyFont="1"/>
    <xf numFmtId="0" fontId="32" fillId="0" borderId="0" xfId="3063" applyFont="1" applyAlignment="1">
      <alignment shrinkToFit="1"/>
    </xf>
    <xf numFmtId="0" fontId="9" fillId="0" borderId="0" xfId="3063" applyAlignment="1">
      <alignment shrinkToFit="1"/>
    </xf>
    <xf numFmtId="49" fontId="8" fillId="0" borderId="0" xfId="3063" applyNumberFormat="1" applyFont="1"/>
    <xf numFmtId="0" fontId="33" fillId="0" borderId="0" xfId="3063" applyFont="1"/>
    <xf numFmtId="0" fontId="33" fillId="0" borderId="0" xfId="3063" applyFont="1" applyAlignment="1">
      <alignment horizontal="center"/>
    </xf>
    <xf numFmtId="0" fontId="8" fillId="0" borderId="0" xfId="3063" applyFont="1"/>
    <xf numFmtId="0" fontId="34" fillId="0" borderId="0" xfId="3063" applyFont="1" applyAlignment="1">
      <alignment horizontal="center"/>
    </xf>
    <xf numFmtId="0" fontId="35" fillId="0" borderId="0" xfId="3063" applyFont="1" applyAlignment="1">
      <alignment horizontal="center"/>
    </xf>
    <xf numFmtId="0" fontId="33" fillId="0" borderId="0" xfId="3063" applyFont="1" applyBorder="1" applyAlignment="1">
      <alignment horizontal="center" vertical="center" wrapText="1"/>
    </xf>
    <xf numFmtId="0" fontId="33" fillId="0" borderId="0" xfId="3063" applyFont="1" applyBorder="1" applyAlignment="1">
      <alignment horizontal="left" vertical="center" indent="4"/>
    </xf>
    <xf numFmtId="0" fontId="33" fillId="0" borderId="0" xfId="3063" applyFont="1" applyBorder="1" applyAlignment="1">
      <alignment horizontal="left" vertical="center" wrapText="1" indent="4"/>
    </xf>
    <xf numFmtId="0" fontId="6" fillId="0" borderId="0" xfId="3063" applyFont="1" applyBorder="1" applyAlignment="1">
      <alignment horizontal="center" vertical="center" wrapText="1"/>
    </xf>
    <xf numFmtId="0" fontId="9" fillId="0" borderId="0" xfId="3063" applyFont="1" applyBorder="1" applyAlignment="1">
      <alignment horizontal="left" vertical="center" indent="4"/>
    </xf>
    <xf numFmtId="0" fontId="36" fillId="0" borderId="11" xfId="3063" applyFont="1" applyBorder="1" applyAlignment="1">
      <alignment horizontal="center" vertical="center" wrapText="1"/>
    </xf>
    <xf numFmtId="0" fontId="9" fillId="0" borderId="0" xfId="3063" applyBorder="1"/>
    <xf numFmtId="0" fontId="36" fillId="0" borderId="12" xfId="3063" applyFont="1" applyBorder="1" applyAlignment="1">
      <alignment horizontal="center"/>
    </xf>
    <xf numFmtId="0" fontId="10" fillId="0" borderId="10" xfId="3063" applyFont="1" applyBorder="1" applyAlignment="1">
      <alignment horizontal="center" vertical="center"/>
    </xf>
    <xf numFmtId="0" fontId="10" fillId="0" borderId="12" xfId="3063" applyFont="1" applyBorder="1" applyAlignment="1">
      <alignment horizontal="center" vertical="center"/>
    </xf>
    <xf numFmtId="0" fontId="7" fillId="0" borderId="10" xfId="3063" applyFont="1" applyBorder="1" applyAlignment="1">
      <alignment horizontal="center" vertical="center"/>
    </xf>
    <xf numFmtId="0" fontId="7" fillId="0" borderId="10" xfId="3063" applyFont="1" applyBorder="1" applyAlignment="1">
      <alignment vertical="center" wrapText="1"/>
    </xf>
    <xf numFmtId="169" fontId="7" fillId="0" borderId="10" xfId="3063" applyNumberFormat="1" applyFont="1" applyBorder="1" applyAlignment="1">
      <alignment horizontal="right" vertical="center"/>
    </xf>
    <xf numFmtId="0" fontId="9" fillId="0" borderId="13" xfId="3063" applyBorder="1"/>
    <xf numFmtId="0" fontId="7" fillId="0" borderId="10" xfId="3063" applyFont="1" applyBorder="1" applyAlignment="1">
      <alignment vertical="center"/>
    </xf>
    <xf numFmtId="2" fontId="7" fillId="0" borderId="10" xfId="3063" applyNumberFormat="1" applyFont="1" applyBorder="1" applyAlignment="1">
      <alignment horizontal="right" vertical="center"/>
    </xf>
    <xf numFmtId="0" fontId="6" fillId="0" borderId="10" xfId="3063" applyFont="1" applyBorder="1" applyAlignment="1">
      <alignment vertical="center"/>
    </xf>
    <xf numFmtId="169" fontId="6" fillId="0" borderId="10" xfId="3063" applyNumberFormat="1" applyFont="1" applyBorder="1" applyAlignment="1">
      <alignment horizontal="right" vertical="center"/>
    </xf>
    <xf numFmtId="0" fontId="9" fillId="0" borderId="0" xfId="3063" applyAlignment="1">
      <alignment horizontal="left" indent="4"/>
    </xf>
    <xf numFmtId="4" fontId="9" fillId="0" borderId="0" xfId="3063" applyNumberFormat="1" applyAlignment="1">
      <alignment horizontal="left" indent="4"/>
    </xf>
    <xf numFmtId="0" fontId="7" fillId="0" borderId="0" xfId="3063" applyFont="1" applyAlignment="1">
      <alignment horizontal="left" indent="2"/>
    </xf>
    <xf numFmtId="0" fontId="7" fillId="0" borderId="0" xfId="3063" applyFont="1" applyAlignment="1">
      <alignment horizontal="right"/>
    </xf>
    <xf numFmtId="0" fontId="7" fillId="0" borderId="0" xfId="3063" applyFont="1" applyAlignment="1">
      <alignment horizontal="left" indent="4"/>
    </xf>
    <xf numFmtId="0" fontId="7" fillId="0" borderId="0" xfId="3063" applyFont="1"/>
    <xf numFmtId="165" fontId="4" fillId="24" borderId="10" xfId="3462" applyNumberFormat="1" applyFont="1" applyFill="1" applyBorder="1" applyAlignment="1">
      <alignment horizontal="center"/>
    </xf>
    <xf numFmtId="0" fontId="4" fillId="24" borderId="10" xfId="3062" applyFill="1" applyBorder="1" applyAlignment="1">
      <alignment horizontal="center"/>
    </xf>
    <xf numFmtId="0" fontId="4" fillId="24" borderId="10" xfId="3062" applyFont="1" applyFill="1" applyBorder="1"/>
    <xf numFmtId="165" fontId="4" fillId="24" borderId="10" xfId="3062" applyNumberFormat="1" applyFill="1" applyBorder="1" applyAlignment="1">
      <alignment horizontal="center"/>
    </xf>
    <xf numFmtId="0" fontId="4" fillId="24" borderId="11" xfId="3062" applyFill="1" applyBorder="1" applyAlignment="1">
      <alignment horizontal="center"/>
    </xf>
    <xf numFmtId="2" fontId="4" fillId="24" borderId="10" xfId="3062" applyNumberFormat="1" applyFill="1" applyBorder="1" applyAlignment="1">
      <alignment horizontal="center"/>
    </xf>
    <xf numFmtId="0" fontId="37" fillId="24" borderId="10" xfId="3063" applyFont="1" applyFill="1" applyBorder="1"/>
    <xf numFmtId="0" fontId="37" fillId="24" borderId="10" xfId="3063" applyNumberFormat="1" applyFont="1" applyFill="1" applyBorder="1" applyAlignment="1">
      <alignment vertical="top" wrapText="1"/>
    </xf>
    <xf numFmtId="0" fontId="37" fillId="24" borderId="10" xfId="3062" applyFont="1" applyFill="1" applyBorder="1" applyAlignment="1">
      <alignment vertical="center" wrapText="1"/>
    </xf>
    <xf numFmtId="0" fontId="37" fillId="24" borderId="12" xfId="3063" applyFont="1" applyFill="1" applyBorder="1"/>
    <xf numFmtId="0" fontId="37" fillId="24" borderId="10" xfId="3062" applyFont="1" applyFill="1" applyBorder="1"/>
    <xf numFmtId="0" fontId="37" fillId="24" borderId="10" xfId="3062" applyFont="1" applyFill="1" applyBorder="1" applyAlignment="1">
      <alignment vertical="justify"/>
    </xf>
    <xf numFmtId="0" fontId="37" fillId="24" borderId="11" xfId="3062" applyFont="1" applyFill="1" applyBorder="1"/>
    <xf numFmtId="0" fontId="4" fillId="56" borderId="10" xfId="3062" applyFill="1" applyBorder="1" applyAlignment="1">
      <alignment horizontal="center"/>
    </xf>
    <xf numFmtId="165" fontId="4" fillId="24" borderId="10" xfId="3062" applyNumberFormat="1" applyFill="1" applyBorder="1"/>
    <xf numFmtId="166" fontId="4" fillId="24" borderId="10" xfId="3062" applyNumberFormat="1" applyFill="1" applyBorder="1" applyAlignment="1">
      <alignment horizontal="center"/>
    </xf>
    <xf numFmtId="0" fontId="0" fillId="57" borderId="0" xfId="0" applyFont="1" applyFill="1" applyAlignment="1">
      <alignment vertical="top"/>
    </xf>
    <xf numFmtId="0" fontId="0" fillId="57" borderId="0" xfId="0" applyFont="1" applyFill="1" applyAlignment="1">
      <alignment horizontal="right" vertical="top"/>
    </xf>
    <xf numFmtId="0" fontId="10" fillId="57" borderId="0" xfId="0" applyFont="1" applyFill="1" applyAlignment="1">
      <alignment vertical="top"/>
    </xf>
    <xf numFmtId="0" fontId="55" fillId="57" borderId="0" xfId="0" applyFont="1" applyFill="1" applyAlignment="1">
      <alignment horizontal="center" vertical="top" wrapText="1"/>
    </xf>
    <xf numFmtId="0" fontId="0" fillId="57" borderId="0" xfId="0" applyFont="1" applyFill="1" applyAlignment="1">
      <alignment horizontal="left" vertical="top"/>
    </xf>
    <xf numFmtId="0" fontId="0" fillId="57" borderId="0" xfId="0" applyFont="1" applyFill="1" applyAlignment="1">
      <alignment horizontal="center" vertical="top"/>
    </xf>
    <xf numFmtId="0" fontId="6" fillId="57" borderId="0" xfId="0" applyFont="1" applyFill="1" applyAlignment="1">
      <alignment horizontal="right" vertical="top"/>
    </xf>
    <xf numFmtId="0" fontId="55" fillId="57" borderId="0" xfId="0" applyFont="1" applyFill="1" applyAlignment="1">
      <alignment horizontal="right" vertical="top"/>
    </xf>
    <xf numFmtId="0" fontId="55" fillId="57" borderId="0" xfId="0" applyFont="1" applyFill="1" applyAlignment="1">
      <alignment vertical="top"/>
    </xf>
    <xf numFmtId="0" fontId="0" fillId="57" borderId="0" xfId="0" applyFont="1" applyFill="1" applyAlignment="1">
      <alignment horizontal="center" vertical="center"/>
    </xf>
    <xf numFmtId="0" fontId="10" fillId="57" borderId="0" xfId="0" applyFont="1" applyFill="1" applyAlignment="1">
      <alignment horizontal="center" vertical="center"/>
    </xf>
    <xf numFmtId="0" fontId="55" fillId="58" borderId="14" xfId="0" applyFont="1" applyFill="1" applyBorder="1" applyAlignment="1">
      <alignment horizontal="center" vertical="center" wrapText="1"/>
    </xf>
    <xf numFmtId="0" fontId="58" fillId="58" borderId="12" xfId="0" applyFont="1" applyFill="1" applyBorder="1" applyAlignment="1">
      <alignment horizontal="center" vertical="center" wrapText="1"/>
    </xf>
    <xf numFmtId="0" fontId="58" fillId="58" borderId="14" xfId="0" applyFont="1" applyFill="1" applyBorder="1" applyAlignment="1">
      <alignment horizontal="center" vertical="center" wrapText="1"/>
    </xf>
    <xf numFmtId="0" fontId="0" fillId="57" borderId="0" xfId="0" applyFont="1" applyFill="1" applyAlignment="1">
      <alignment horizontal="center"/>
    </xf>
    <xf numFmtId="0" fontId="10" fillId="57" borderId="0" xfId="0" applyFont="1" applyFill="1" applyAlignment="1">
      <alignment horizontal="center"/>
    </xf>
    <xf numFmtId="0" fontId="10" fillId="57" borderId="0" xfId="0" applyFont="1" applyFill="1"/>
    <xf numFmtId="0" fontId="8" fillId="57" borderId="29" xfId="0" applyFont="1" applyFill="1" applyBorder="1" applyAlignment="1">
      <alignment horizontal="center" vertical="top" wrapText="1"/>
    </xf>
    <xf numFmtId="0" fontId="8" fillId="57" borderId="30" xfId="0" applyFont="1" applyFill="1" applyBorder="1" applyAlignment="1">
      <alignment horizontal="left" vertical="top" wrapText="1"/>
    </xf>
    <xf numFmtId="0" fontId="8" fillId="57" borderId="30" xfId="0" applyFont="1" applyFill="1" applyBorder="1" applyAlignment="1">
      <alignment horizontal="center" vertical="top" wrapText="1"/>
    </xf>
    <xf numFmtId="2" fontId="0" fillId="57" borderId="0" xfId="0" applyNumberFormat="1" applyFont="1" applyFill="1" applyAlignment="1">
      <alignment horizontal="right" vertical="top"/>
    </xf>
    <xf numFmtId="49" fontId="95" fillId="57" borderId="31" xfId="0" applyNumberFormat="1" applyFont="1" applyFill="1" applyBorder="1" applyAlignment="1">
      <alignment horizontal="center" vertical="top" wrapText="1"/>
    </xf>
    <xf numFmtId="0" fontId="95" fillId="57" borderId="28" xfId="0" applyFont="1" applyFill="1" applyBorder="1" applyAlignment="1">
      <alignment horizontal="center" vertical="top" wrapText="1"/>
    </xf>
    <xf numFmtId="0" fontId="95" fillId="57" borderId="28" xfId="0" applyFont="1" applyFill="1" applyBorder="1" applyAlignment="1">
      <alignment horizontal="left" vertical="top" wrapText="1" indent="2"/>
    </xf>
    <xf numFmtId="0" fontId="95" fillId="57" borderId="28" xfId="0" applyFont="1" applyFill="1" applyBorder="1" applyAlignment="1">
      <alignment horizontal="right" vertical="top"/>
    </xf>
    <xf numFmtId="0" fontId="9" fillId="57" borderId="0" xfId="0" applyFont="1" applyFill="1" applyAlignment="1">
      <alignment vertical="top"/>
    </xf>
    <xf numFmtId="49" fontId="94" fillId="57" borderId="31" xfId="0" applyNumberFormat="1" applyFont="1" applyFill="1" applyBorder="1" applyAlignment="1">
      <alignment horizontal="center" vertical="top" wrapText="1"/>
    </xf>
    <xf numFmtId="0" fontId="94" fillId="57" borderId="28" xfId="0" applyFont="1" applyFill="1" applyBorder="1" applyAlignment="1">
      <alignment horizontal="center" vertical="top" wrapText="1"/>
    </xf>
    <xf numFmtId="0" fontId="94" fillId="57" borderId="28" xfId="0" applyFont="1" applyFill="1" applyBorder="1" applyAlignment="1">
      <alignment horizontal="left" vertical="top" wrapText="1" indent="2"/>
    </xf>
    <xf numFmtId="0" fontId="94" fillId="57" borderId="28" xfId="0" applyFont="1" applyFill="1" applyBorder="1" applyAlignment="1">
      <alignment horizontal="right" vertical="top"/>
    </xf>
    <xf numFmtId="0" fontId="96" fillId="57" borderId="0" xfId="0" applyFont="1" applyFill="1" applyAlignment="1">
      <alignment vertical="top"/>
    </xf>
    <xf numFmtId="49" fontId="94" fillId="57" borderId="32" xfId="0" applyNumberFormat="1" applyFont="1" applyFill="1" applyBorder="1" applyAlignment="1">
      <alignment horizontal="center" vertical="top" wrapText="1"/>
    </xf>
    <xf numFmtId="0" fontId="94" fillId="57" borderId="33" xfId="0" applyFont="1" applyFill="1" applyBorder="1" applyAlignment="1">
      <alignment horizontal="center" vertical="top" wrapText="1"/>
    </xf>
    <xf numFmtId="0" fontId="94" fillId="57" borderId="33" xfId="0" applyFont="1" applyFill="1" applyBorder="1" applyAlignment="1">
      <alignment horizontal="left" vertical="top" wrapText="1" indent="2"/>
    </xf>
    <xf numFmtId="0" fontId="94" fillId="57" borderId="33" xfId="0" applyFont="1" applyFill="1" applyBorder="1" applyAlignment="1">
      <alignment horizontal="right" vertical="top"/>
    </xf>
    <xf numFmtId="49" fontId="97" fillId="57" borderId="31" xfId="0" applyNumberFormat="1" applyFont="1" applyFill="1" applyBorder="1" applyAlignment="1">
      <alignment horizontal="center" vertical="top" wrapText="1"/>
    </xf>
    <xf numFmtId="0" fontId="97" fillId="57" borderId="28" xfId="0" applyFont="1" applyFill="1" applyBorder="1" applyAlignment="1">
      <alignment horizontal="center" vertical="top" wrapText="1"/>
    </xf>
    <xf numFmtId="0" fontId="97" fillId="57" borderId="28" xfId="0" applyFont="1" applyFill="1" applyBorder="1" applyAlignment="1">
      <alignment horizontal="left" vertical="top" wrapText="1" indent="2"/>
    </xf>
    <xf numFmtId="0" fontId="97" fillId="57" borderId="28" xfId="0" applyFont="1" applyFill="1" applyBorder="1" applyAlignment="1">
      <alignment horizontal="right" vertical="top"/>
    </xf>
    <xf numFmtId="0" fontId="98" fillId="57" borderId="0" xfId="0" applyFont="1" applyFill="1" applyAlignment="1">
      <alignment vertical="top"/>
    </xf>
    <xf numFmtId="0" fontId="55" fillId="58" borderId="34" xfId="0" applyFont="1" applyFill="1" applyBorder="1" applyAlignment="1">
      <alignment horizontal="center" vertical="top" wrapText="1"/>
    </xf>
    <xf numFmtId="2" fontId="8" fillId="58" borderId="34" xfId="0" applyNumberFormat="1" applyFont="1" applyFill="1" applyBorder="1" applyAlignment="1">
      <alignment horizontal="right" vertical="top"/>
    </xf>
    <xf numFmtId="0" fontId="8" fillId="58" borderId="35" xfId="0" applyFont="1" applyFill="1" applyBorder="1" applyAlignment="1">
      <alignment horizontal="right" vertical="top"/>
    </xf>
    <xf numFmtId="0" fontId="55" fillId="58" borderId="36" xfId="0" applyFont="1" applyFill="1" applyBorder="1" applyAlignment="1">
      <alignment horizontal="center" vertical="top" wrapText="1"/>
    </xf>
    <xf numFmtId="0" fontId="55" fillId="58" borderId="37" xfId="0" applyFont="1" applyFill="1" applyBorder="1" applyAlignment="1">
      <alignment horizontal="left" vertical="top" wrapText="1"/>
    </xf>
    <xf numFmtId="0" fontId="58" fillId="58" borderId="37" xfId="0" applyFont="1" applyFill="1" applyBorder="1" applyAlignment="1">
      <alignment horizontal="left" vertical="top" wrapText="1" indent="2"/>
    </xf>
    <xf numFmtId="0" fontId="55" fillId="58" borderId="37" xfId="0" applyFont="1" applyFill="1" applyBorder="1" applyAlignment="1">
      <alignment horizontal="center" vertical="top" wrapText="1"/>
    </xf>
    <xf numFmtId="0" fontId="8" fillId="58" borderId="37" xfId="0" applyFont="1" applyFill="1" applyBorder="1" applyAlignment="1">
      <alignment horizontal="right" vertical="top" wrapText="1"/>
    </xf>
    <xf numFmtId="0" fontId="8" fillId="58" borderId="33" xfId="0" applyFont="1" applyFill="1" applyBorder="1" applyAlignment="1">
      <alignment horizontal="right" vertical="top" wrapText="1"/>
    </xf>
    <xf numFmtId="0" fontId="59" fillId="57" borderId="32" xfId="0" applyFont="1" applyFill="1" applyBorder="1" applyAlignment="1">
      <alignment horizontal="center" vertical="top" wrapText="1"/>
    </xf>
    <xf numFmtId="0" fontId="59" fillId="57" borderId="33" xfId="0" applyFont="1" applyFill="1" applyBorder="1" applyAlignment="1">
      <alignment horizontal="left" vertical="top" wrapText="1"/>
    </xf>
    <xf numFmtId="0" fontId="59" fillId="57" borderId="33" xfId="0" applyFont="1" applyFill="1" applyBorder="1" applyAlignment="1">
      <alignment horizontal="center" vertical="top" wrapText="1"/>
    </xf>
    <xf numFmtId="0" fontId="9" fillId="57" borderId="33" xfId="0" applyFont="1" applyFill="1" applyBorder="1" applyAlignment="1">
      <alignment horizontal="right" vertical="top" wrapText="1"/>
    </xf>
    <xf numFmtId="0" fontId="102" fillId="57" borderId="12" xfId="3479" applyFont="1" applyFill="1" applyBorder="1" applyAlignment="1">
      <alignment horizontal="center" vertical="center" wrapText="1"/>
    </xf>
    <xf numFmtId="0" fontId="102" fillId="57" borderId="14" xfId="3479" applyFont="1" applyFill="1" applyBorder="1" applyAlignment="1">
      <alignment horizontal="center" vertical="center" wrapText="1"/>
    </xf>
    <xf numFmtId="0" fontId="8" fillId="57" borderId="15" xfId="3479" applyFont="1" applyFill="1" applyBorder="1" applyAlignment="1">
      <alignment horizontal="center" vertical="center" wrapText="1"/>
    </xf>
    <xf numFmtId="0" fontId="8" fillId="57" borderId="16" xfId="3479" applyFont="1" applyFill="1" applyBorder="1" applyAlignment="1">
      <alignment horizontal="center" vertical="center" wrapText="1"/>
    </xf>
    <xf numFmtId="0" fontId="8" fillId="57" borderId="16" xfId="3479" applyFont="1" applyFill="1" applyBorder="1" applyAlignment="1">
      <alignment horizontal="right" vertical="center" wrapText="1"/>
    </xf>
    <xf numFmtId="0" fontId="99" fillId="57" borderId="0" xfId="3052" applyFont="1" applyFill="1"/>
    <xf numFmtId="0" fontId="99" fillId="57" borderId="0" xfId="3052" applyFont="1" applyFill="1" applyAlignment="1">
      <alignment horizontal="left" vertical="center" wrapText="1"/>
    </xf>
    <xf numFmtId="0" fontId="99" fillId="57" borderId="15" xfId="3052" applyFont="1" applyFill="1" applyBorder="1" applyAlignment="1">
      <alignment horizontal="center" vertical="center" wrapText="1"/>
    </xf>
    <xf numFmtId="0" fontId="99" fillId="57" borderId="16" xfId="3052" applyFont="1" applyFill="1" applyBorder="1" applyAlignment="1">
      <alignment horizontal="left" vertical="top" wrapText="1" indent="1"/>
    </xf>
    <xf numFmtId="0" fontId="99" fillId="57" borderId="16" xfId="3052" applyFont="1" applyFill="1" applyBorder="1" applyAlignment="1">
      <alignment horizontal="center" vertical="center" wrapText="1"/>
    </xf>
    <xf numFmtId="166" fontId="99" fillId="57" borderId="16" xfId="3052" applyNumberFormat="1" applyFont="1" applyFill="1" applyBorder="1" applyAlignment="1">
      <alignment horizontal="right" vertical="center" wrapText="1"/>
    </xf>
    <xf numFmtId="170" fontId="99" fillId="57" borderId="16" xfId="3462" applyNumberFormat="1" applyFont="1" applyFill="1" applyBorder="1" applyAlignment="1">
      <alignment horizontal="right" vertical="center" wrapText="1"/>
    </xf>
    <xf numFmtId="170" fontId="8" fillId="57" borderId="16" xfId="3462" applyNumberFormat="1" applyFont="1" applyFill="1" applyBorder="1" applyAlignment="1">
      <alignment horizontal="right" vertical="center" wrapText="1"/>
    </xf>
    <xf numFmtId="0" fontId="1" fillId="0" borderId="0" xfId="4372"/>
    <xf numFmtId="0" fontId="1" fillId="0" borderId="0" xfId="4372" applyAlignment="1">
      <alignment horizontal="center"/>
    </xf>
    <xf numFmtId="0" fontId="67" fillId="0" borderId="0" xfId="4372" applyFont="1"/>
    <xf numFmtId="0" fontId="64" fillId="0" borderId="10" xfId="4372" applyFont="1" applyBorder="1" applyAlignment="1">
      <alignment horizontal="center" vertical="center"/>
    </xf>
    <xf numFmtId="0" fontId="64" fillId="0" borderId="0" xfId="4372" applyFont="1" applyBorder="1" applyAlignment="1">
      <alignment horizontal="center" vertical="top" wrapText="1"/>
    </xf>
    <xf numFmtId="0" fontId="64" fillId="0" borderId="0" xfId="4372" applyFont="1" applyBorder="1" applyAlignment="1">
      <alignment horizontal="center"/>
    </xf>
    <xf numFmtId="0" fontId="68" fillId="0" borderId="0" xfId="4372" applyFont="1" applyBorder="1" applyAlignment="1">
      <alignment horizontal="center" vertical="top" wrapText="1"/>
    </xf>
    <xf numFmtId="0" fontId="19" fillId="0" borderId="0" xfId="4372" applyFont="1"/>
    <xf numFmtId="0" fontId="67" fillId="0" borderId="0" xfId="4372" applyFont="1" applyAlignment="1">
      <alignment horizontal="left"/>
    </xf>
    <xf numFmtId="0" fontId="1" fillId="0" borderId="0" xfId="4372" applyBorder="1"/>
    <xf numFmtId="0" fontId="67" fillId="0" borderId="0" xfId="4372" applyFont="1" applyBorder="1"/>
    <xf numFmtId="0" fontId="64" fillId="24" borderId="10" xfId="4372" applyFont="1" applyFill="1" applyBorder="1" applyAlignment="1">
      <alignment horizontal="center" vertical="center"/>
    </xf>
    <xf numFmtId="0" fontId="64" fillId="24" borderId="10" xfId="4372" applyFont="1" applyFill="1" applyBorder="1" applyAlignment="1">
      <alignment horizontal="center"/>
    </xf>
    <xf numFmtId="167" fontId="64" fillId="24" borderId="10" xfId="4372" applyNumberFormat="1" applyFont="1" applyFill="1" applyBorder="1" applyAlignment="1">
      <alignment horizontal="center"/>
    </xf>
    <xf numFmtId="2" fontId="64" fillId="24" borderId="10" xfId="4372" applyNumberFormat="1" applyFont="1" applyFill="1" applyBorder="1" applyAlignment="1">
      <alignment horizontal="center"/>
    </xf>
    <xf numFmtId="0" fontId="67" fillId="24" borderId="0" xfId="4372" applyFont="1" applyFill="1" applyBorder="1" applyAlignment="1">
      <alignment horizontal="center" vertical="center"/>
    </xf>
    <xf numFmtId="0" fontId="67" fillId="24" borderId="0" xfId="4372" applyFont="1" applyFill="1" applyBorder="1" applyAlignment="1">
      <alignment horizontal="center"/>
    </xf>
    <xf numFmtId="167" fontId="67" fillId="24" borderId="0" xfId="4372" applyNumberFormat="1" applyFont="1" applyFill="1" applyBorder="1" applyAlignment="1">
      <alignment horizontal="center"/>
    </xf>
    <xf numFmtId="0" fontId="67" fillId="24" borderId="0" xfId="4372" applyFont="1" applyFill="1" applyAlignment="1">
      <alignment horizontal="center" vertical="center"/>
    </xf>
    <xf numFmtId="0" fontId="67" fillId="24" borderId="0" xfId="4372" applyFont="1" applyFill="1" applyAlignment="1">
      <alignment horizontal="center"/>
    </xf>
    <xf numFmtId="167" fontId="67" fillId="24" borderId="0" xfId="4372" applyNumberFormat="1" applyFont="1" applyFill="1" applyAlignment="1">
      <alignment horizontal="center"/>
    </xf>
    <xf numFmtId="0" fontId="66" fillId="0" borderId="0" xfId="4372" applyFont="1" applyBorder="1" applyAlignment="1"/>
    <xf numFmtId="0" fontId="66" fillId="0" borderId="0" xfId="4372" applyFont="1" applyBorder="1" applyAlignment="1">
      <alignment horizontal="center"/>
    </xf>
    <xf numFmtId="172" fontId="64" fillId="24" borderId="10" xfId="4372" applyNumberFormat="1" applyFont="1" applyFill="1" applyBorder="1" applyAlignment="1">
      <alignment horizontal="center"/>
    </xf>
    <xf numFmtId="0" fontId="67" fillId="0" borderId="0" xfId="4372" applyFont="1" applyAlignment="1">
      <alignment horizontal="center" vertical="center"/>
    </xf>
    <xf numFmtId="0" fontId="67" fillId="0" borderId="0" xfId="4372" applyFont="1" applyAlignment="1">
      <alignment horizontal="center"/>
    </xf>
    <xf numFmtId="0" fontId="64" fillId="0" borderId="0" xfId="4372" applyFont="1"/>
    <xf numFmtId="0" fontId="64" fillId="0" borderId="0" xfId="4372" applyFont="1" applyAlignment="1">
      <alignment horizontal="center"/>
    </xf>
    <xf numFmtId="0" fontId="61" fillId="0" borderId="0" xfId="4372" applyFont="1" applyAlignment="1"/>
    <xf numFmtId="0" fontId="61" fillId="0" borderId="0" xfId="4372" applyFont="1"/>
    <xf numFmtId="0" fontId="75" fillId="0" borderId="0" xfId="4372" applyFont="1"/>
    <xf numFmtId="173" fontId="64" fillId="24" borderId="10" xfId="4372" applyNumberFormat="1" applyFont="1" applyFill="1" applyBorder="1" applyAlignment="1">
      <alignment horizontal="center"/>
    </xf>
    <xf numFmtId="172" fontId="95" fillId="57" borderId="28" xfId="0" applyNumberFormat="1" applyFont="1" applyFill="1" applyBorder="1" applyAlignment="1">
      <alignment horizontal="right" vertical="top"/>
    </xf>
    <xf numFmtId="172" fontId="94" fillId="57" borderId="33" xfId="0" applyNumberFormat="1" applyFont="1" applyFill="1" applyBorder="1" applyAlignment="1">
      <alignment horizontal="right" vertical="top"/>
    </xf>
    <xf numFmtId="49" fontId="97" fillId="57" borderId="32" xfId="0" applyNumberFormat="1" applyFont="1" applyFill="1" applyBorder="1" applyAlignment="1">
      <alignment horizontal="center" vertical="top" wrapText="1"/>
    </xf>
    <xf numFmtId="0" fontId="97" fillId="57" borderId="33" xfId="0" applyFont="1" applyFill="1" applyBorder="1" applyAlignment="1">
      <alignment horizontal="center" vertical="top" wrapText="1"/>
    </xf>
    <xf numFmtId="0" fontId="97" fillId="57" borderId="33" xfId="0" applyFont="1" applyFill="1" applyBorder="1" applyAlignment="1">
      <alignment horizontal="left" vertical="top" wrapText="1" indent="2"/>
    </xf>
    <xf numFmtId="0" fontId="97" fillId="57" borderId="33" xfId="0" applyFont="1" applyFill="1" applyBorder="1" applyAlignment="1">
      <alignment horizontal="right" vertical="top"/>
    </xf>
    <xf numFmtId="167" fontId="8" fillId="57" borderId="45" xfId="0" applyNumberFormat="1" applyFont="1" applyFill="1" applyBorder="1" applyAlignment="1">
      <alignment horizontal="center" vertical="top"/>
    </xf>
    <xf numFmtId="167" fontId="8" fillId="57" borderId="46" xfId="0" applyNumberFormat="1" applyFont="1" applyFill="1" applyBorder="1" applyAlignment="1">
      <alignment horizontal="center" vertical="top"/>
    </xf>
    <xf numFmtId="0" fontId="0" fillId="57" borderId="47" xfId="0" applyFont="1" applyFill="1" applyBorder="1" applyAlignment="1">
      <alignment horizontal="left" vertical="top" wrapText="1"/>
    </xf>
    <xf numFmtId="0" fontId="0" fillId="57" borderId="48" xfId="0" applyFont="1" applyFill="1" applyBorder="1" applyAlignment="1">
      <alignment horizontal="left" vertical="top" wrapText="1"/>
    </xf>
    <xf numFmtId="0" fontId="0" fillId="57" borderId="49" xfId="0" applyFont="1" applyFill="1" applyBorder="1" applyAlignment="1">
      <alignment horizontal="left" vertical="top" wrapText="1"/>
    </xf>
    <xf numFmtId="0" fontId="58" fillId="58" borderId="50" xfId="0" applyFont="1" applyFill="1" applyBorder="1" applyAlignment="1">
      <alignment horizontal="left" vertical="top" wrapText="1" indent="2"/>
    </xf>
    <xf numFmtId="0" fontId="58" fillId="58" borderId="34" xfId="0" applyFont="1" applyFill="1" applyBorder="1" applyAlignment="1">
      <alignment horizontal="left" vertical="top" wrapText="1" indent="2"/>
    </xf>
    <xf numFmtId="0" fontId="0" fillId="57" borderId="36" xfId="0" applyFont="1" applyFill="1" applyBorder="1" applyAlignment="1">
      <alignment horizontal="left" vertical="top" wrapText="1"/>
    </xf>
    <xf numFmtId="0" fontId="0" fillId="57" borderId="37" xfId="0" applyFont="1" applyFill="1" applyBorder="1" applyAlignment="1">
      <alignment horizontal="left" vertical="top" wrapText="1"/>
    </xf>
    <xf numFmtId="0" fontId="0" fillId="57" borderId="33" xfId="0" applyFont="1" applyFill="1" applyBorder="1" applyAlignment="1">
      <alignment horizontal="left" vertical="top" wrapText="1"/>
    </xf>
    <xf numFmtId="0" fontId="0" fillId="57" borderId="17" xfId="0" applyFont="1" applyFill="1" applyBorder="1" applyAlignment="1">
      <alignment horizontal="left" vertical="top" wrapText="1"/>
    </xf>
    <xf numFmtId="0" fontId="55" fillId="58" borderId="11" xfId="0" applyFont="1" applyFill="1" applyBorder="1" applyAlignment="1">
      <alignment horizontal="center" vertical="center" wrapText="1"/>
    </xf>
    <xf numFmtId="0" fontId="55" fillId="58" borderId="40" xfId="0" applyFont="1" applyFill="1" applyBorder="1" applyAlignment="1">
      <alignment horizontal="center" vertical="center" wrapText="1"/>
    </xf>
    <xf numFmtId="0" fontId="55" fillId="58" borderId="18" xfId="0" applyFont="1" applyFill="1" applyBorder="1" applyAlignment="1">
      <alignment horizontal="center" vertical="center" wrapText="1"/>
    </xf>
    <xf numFmtId="0" fontId="55" fillId="58" borderId="41" xfId="0" applyFont="1" applyFill="1" applyBorder="1" applyAlignment="1">
      <alignment horizontal="center" vertical="center" wrapText="1"/>
    </xf>
    <xf numFmtId="0" fontId="0" fillId="57" borderId="42" xfId="0" applyFont="1" applyFill="1" applyBorder="1" applyAlignment="1">
      <alignment horizontal="center"/>
    </xf>
    <xf numFmtId="0" fontId="0" fillId="57" borderId="43" xfId="0" applyFont="1" applyFill="1" applyBorder="1" applyAlignment="1">
      <alignment horizontal="center"/>
    </xf>
    <xf numFmtId="0" fontId="0" fillId="57" borderId="44" xfId="0" applyFont="1" applyFill="1" applyBorder="1" applyAlignment="1">
      <alignment horizontal="center"/>
    </xf>
    <xf numFmtId="0" fontId="56" fillId="57" borderId="39" xfId="0" applyFont="1" applyFill="1" applyBorder="1" applyAlignment="1">
      <alignment horizontal="center" vertical="top" wrapText="1"/>
    </xf>
    <xf numFmtId="0" fontId="0" fillId="57" borderId="38" xfId="0" applyFont="1" applyFill="1" applyBorder="1" applyAlignment="1">
      <alignment horizontal="center" vertical="top" wrapText="1"/>
    </xf>
    <xf numFmtId="0" fontId="57" fillId="57" borderId="0" xfId="0" applyFont="1" applyFill="1" applyAlignment="1">
      <alignment horizontal="left" vertical="top" wrapText="1"/>
    </xf>
    <xf numFmtId="0" fontId="56" fillId="57" borderId="0" xfId="0" applyFont="1" applyFill="1" applyAlignment="1">
      <alignment horizontal="center" vertical="top" wrapText="1"/>
    </xf>
    <xf numFmtId="0" fontId="100" fillId="57" borderId="0" xfId="3052" applyFont="1" applyFill="1" applyAlignment="1">
      <alignment horizontal="center" vertical="center" wrapText="1"/>
    </xf>
    <xf numFmtId="0" fontId="104" fillId="57" borderId="53" xfId="3479" applyFont="1" applyFill="1" applyBorder="1" applyAlignment="1">
      <alignment horizontal="center"/>
    </xf>
    <xf numFmtId="0" fontId="104" fillId="57" borderId="54" xfId="3479" applyFont="1" applyFill="1" applyBorder="1" applyAlignment="1">
      <alignment horizontal="center"/>
    </xf>
    <xf numFmtId="0" fontId="9" fillId="57" borderId="53" xfId="3479" applyFill="1" applyBorder="1" applyAlignment="1">
      <alignment horizontal="center"/>
    </xf>
    <xf numFmtId="0" fontId="9" fillId="57" borderId="54" xfId="3479" applyFill="1" applyBorder="1" applyAlignment="1">
      <alignment horizontal="center"/>
    </xf>
    <xf numFmtId="0" fontId="101" fillId="57" borderId="0" xfId="3479" applyFont="1" applyFill="1" applyBorder="1" applyAlignment="1">
      <alignment horizontal="center" vertical="center" wrapText="1"/>
    </xf>
    <xf numFmtId="0" fontId="102" fillId="57" borderId="11" xfId="3479" applyFont="1" applyFill="1" applyBorder="1" applyAlignment="1">
      <alignment horizontal="center" vertical="center" wrapText="1"/>
    </xf>
    <xf numFmtId="0" fontId="102" fillId="57" borderId="51" xfId="3479" applyFont="1" applyFill="1" applyBorder="1" applyAlignment="1">
      <alignment horizontal="center" vertical="center" wrapText="1"/>
    </xf>
    <xf numFmtId="0" fontId="102" fillId="57" borderId="40" xfId="3479" applyFont="1" applyFill="1" applyBorder="1" applyAlignment="1">
      <alignment horizontal="center" vertical="center" wrapText="1"/>
    </xf>
    <xf numFmtId="0" fontId="99" fillId="57" borderId="52" xfId="3052" applyFont="1" applyFill="1" applyBorder="1" applyAlignment="1">
      <alignment horizontal="center"/>
    </xf>
    <xf numFmtId="0" fontId="103" fillId="57" borderId="53" xfId="3479" applyFont="1" applyFill="1" applyBorder="1" applyAlignment="1">
      <alignment horizontal="center"/>
    </xf>
    <xf numFmtId="0" fontId="103" fillId="57" borderId="54" xfId="3479" applyFont="1" applyFill="1" applyBorder="1" applyAlignment="1">
      <alignment horizontal="center"/>
    </xf>
    <xf numFmtId="0" fontId="10" fillId="57" borderId="53" xfId="3479" applyFont="1" applyFill="1" applyBorder="1" applyAlignment="1">
      <alignment horizontal="center"/>
    </xf>
    <xf numFmtId="0" fontId="10" fillId="57" borderId="54" xfId="3479" applyFont="1" applyFill="1" applyBorder="1" applyAlignment="1">
      <alignment horizontal="center"/>
    </xf>
    <xf numFmtId="0" fontId="4" fillId="24" borderId="0" xfId="3062" applyFont="1" applyFill="1" applyBorder="1" applyAlignment="1">
      <alignment horizontal="center" vertical="center" wrapText="1"/>
    </xf>
    <xf numFmtId="0" fontId="4" fillId="24" borderId="0" xfId="3062" applyFont="1" applyFill="1" applyAlignment="1">
      <alignment horizontal="center"/>
    </xf>
    <xf numFmtId="0" fontId="4" fillId="24" borderId="0" xfId="3062" applyFont="1" applyFill="1" applyAlignment="1">
      <alignment horizontal="center" wrapText="1"/>
    </xf>
    <xf numFmtId="0" fontId="28" fillId="24" borderId="0" xfId="3062" applyFont="1" applyFill="1" applyBorder="1" applyAlignment="1">
      <alignment horizontal="center" vertical="center" wrapText="1"/>
    </xf>
    <xf numFmtId="0" fontId="36" fillId="0" borderId="18" xfId="3063" applyFont="1" applyBorder="1" applyAlignment="1">
      <alignment horizontal="center" vertical="center" wrapText="1"/>
    </xf>
    <xf numFmtId="0" fontId="33" fillId="0" borderId="0" xfId="3063" applyFont="1" applyAlignment="1">
      <alignment horizontal="center" vertical="center" wrapText="1"/>
    </xf>
    <xf numFmtId="0" fontId="6" fillId="0" borderId="10" xfId="3063" applyFont="1" applyBorder="1" applyAlignment="1">
      <alignment horizontal="center" vertical="center" wrapText="1"/>
    </xf>
    <xf numFmtId="0" fontId="31" fillId="0" borderId="0" xfId="3063" applyFont="1" applyAlignment="1">
      <alignment horizontal="center" wrapText="1"/>
    </xf>
    <xf numFmtId="0" fontId="4" fillId="0" borderId="0" xfId="3062" applyAlignment="1">
      <alignment wrapText="1"/>
    </xf>
    <xf numFmtId="0" fontId="73" fillId="0" borderId="0" xfId="4372" applyFont="1" applyAlignment="1">
      <alignment horizontal="center"/>
    </xf>
    <xf numFmtId="0" fontId="66" fillId="0" borderId="11" xfId="4372" applyFont="1" applyBorder="1" applyAlignment="1">
      <alignment horizontal="center" vertical="center" wrapText="1"/>
    </xf>
    <xf numFmtId="0" fontId="66" fillId="0" borderId="12" xfId="4372" applyFont="1" applyBorder="1" applyAlignment="1">
      <alignment horizontal="center" vertical="center" wrapText="1"/>
    </xf>
    <xf numFmtId="0" fontId="66" fillId="0" borderId="11" xfId="4373" applyFont="1" applyBorder="1" applyAlignment="1">
      <alignment horizontal="center" vertical="center" wrapText="1"/>
    </xf>
    <xf numFmtId="0" fontId="66" fillId="0" borderId="12" xfId="4373" applyFont="1" applyBorder="1" applyAlignment="1">
      <alignment horizontal="center" vertical="center" wrapText="1"/>
    </xf>
    <xf numFmtId="0" fontId="66" fillId="0" borderId="17" xfId="4372" applyFont="1" applyBorder="1" applyAlignment="1">
      <alignment horizontal="center"/>
    </xf>
    <xf numFmtId="0" fontId="67" fillId="0" borderId="0" xfId="4372" applyFont="1" applyAlignment="1">
      <alignment horizontal="center" vertical="center" wrapText="1"/>
    </xf>
    <xf numFmtId="0" fontId="67" fillId="0" borderId="0" xfId="4372" applyFont="1" applyAlignment="1">
      <alignment horizontal="center"/>
    </xf>
    <xf numFmtId="0" fontId="69" fillId="0" borderId="0" xfId="4373" applyFont="1" applyAlignment="1">
      <alignment horizontal="center" vertical="center" wrapText="1"/>
    </xf>
    <xf numFmtId="0" fontId="69" fillId="0" borderId="0" xfId="4372" applyFont="1" applyAlignment="1">
      <alignment horizontal="center" vertical="center" wrapText="1"/>
    </xf>
    <xf numFmtId="0" fontId="64" fillId="0" borderId="0" xfId="4372" applyFont="1" applyFill="1" applyBorder="1" applyAlignment="1">
      <alignment horizontal="left" vertical="top" wrapText="1"/>
    </xf>
    <xf numFmtId="0" fontId="1" fillId="0" borderId="0" xfId="4372" applyAlignment="1">
      <alignment horizontal="left"/>
    </xf>
    <xf numFmtId="0" fontId="1" fillId="0" borderId="0" xfId="4372" applyAlignment="1"/>
    <xf numFmtId="0" fontId="66" fillId="0" borderId="0" xfId="4372" applyFont="1" applyBorder="1" applyAlignment="1">
      <alignment horizontal="center"/>
    </xf>
    <xf numFmtId="0" fontId="71" fillId="0" borderId="0" xfId="4372" applyFont="1" applyAlignment="1">
      <alignment horizontal="center" vertical="top" wrapText="1"/>
    </xf>
    <xf numFmtId="0" fontId="61" fillId="0" borderId="10" xfId="4372" applyFont="1" applyBorder="1" applyAlignment="1">
      <alignment horizontal="center" vertical="center" wrapText="1"/>
    </xf>
    <xf numFmtId="0" fontId="66" fillId="0" borderId="11" xfId="4372" applyFont="1" applyBorder="1" applyAlignment="1">
      <alignment horizontal="center" wrapText="1"/>
    </xf>
    <xf numFmtId="0" fontId="66" fillId="0" borderId="12" xfId="4372" applyFont="1" applyBorder="1" applyAlignment="1">
      <alignment horizontal="center" wrapText="1"/>
    </xf>
    <xf numFmtId="0" fontId="61" fillId="0" borderId="10" xfId="4372" applyFont="1" applyBorder="1" applyAlignment="1">
      <alignment horizontal="center" vertical="top" wrapText="1"/>
    </xf>
    <xf numFmtId="0" fontId="64" fillId="0" borderId="10" xfId="4372" applyFont="1" applyBorder="1" applyAlignment="1">
      <alignment horizontal="center" vertical="center" wrapText="1"/>
    </xf>
    <xf numFmtId="0" fontId="64" fillId="0" borderId="10" xfId="4372" applyFont="1" applyBorder="1" applyAlignment="1">
      <alignment horizontal="center" vertical="center"/>
    </xf>
    <xf numFmtId="0" fontId="64" fillId="0" borderId="0" xfId="4372" applyFont="1" applyFill="1" applyBorder="1" applyAlignment="1">
      <alignment horizontal="center" vertical="top" wrapText="1"/>
    </xf>
    <xf numFmtId="0" fontId="1" fillId="0" borderId="0" xfId="4372" applyAlignment="1">
      <alignment horizontal="center"/>
    </xf>
    <xf numFmtId="0" fontId="69" fillId="0" borderId="0" xfId="4372" applyFont="1" applyAlignment="1">
      <alignment horizontal="center" wrapText="1"/>
    </xf>
    <xf numFmtId="0" fontId="67" fillId="0" borderId="0" xfId="4372" applyFont="1" applyAlignment="1">
      <alignment horizontal="center" vertical="top" wrapText="1"/>
    </xf>
    <xf numFmtId="0" fontId="67" fillId="0" borderId="0" xfId="4372" applyFont="1" applyAlignment="1">
      <alignment horizontal="center" vertical="top"/>
    </xf>
    <xf numFmtId="0" fontId="61" fillId="0" borderId="0" xfId="4372" applyFont="1" applyBorder="1" applyAlignment="1">
      <alignment horizontal="center"/>
    </xf>
    <xf numFmtId="0" fontId="60" fillId="0" borderId="0" xfId="3061" applyFont="1" applyAlignment="1">
      <alignment horizontal="center"/>
    </xf>
    <xf numFmtId="0" fontId="61" fillId="0" borderId="0" xfId="4372" applyFont="1" applyAlignment="1">
      <alignment horizontal="center" vertical="center" wrapText="1"/>
    </xf>
    <xf numFmtId="0" fontId="61" fillId="0" borderId="0" xfId="4372" applyFont="1" applyAlignment="1">
      <alignment vertical="center" wrapText="1"/>
    </xf>
    <xf numFmtId="0" fontId="61" fillId="0" borderId="0" xfId="4372" applyFont="1" applyAlignment="1">
      <alignment vertical="center"/>
    </xf>
    <xf numFmtId="0" fontId="62" fillId="0" borderId="0" xfId="4372" applyFont="1" applyAlignment="1">
      <alignment horizontal="center"/>
    </xf>
    <xf numFmtId="0" fontId="61" fillId="0" borderId="0" xfId="4372" applyFont="1" applyAlignment="1">
      <alignment horizontal="justify"/>
    </xf>
    <xf numFmtId="0" fontId="64" fillId="0" borderId="0" xfId="4372" applyFont="1" applyAlignment="1"/>
    <xf numFmtId="0" fontId="61" fillId="0" borderId="0" xfId="4372" applyFont="1" applyAlignment="1">
      <alignment horizontal="center"/>
    </xf>
    <xf numFmtId="0" fontId="0" fillId="57" borderId="38" xfId="0" applyFill="1" applyBorder="1" applyAlignment="1">
      <alignment horizontal="center" vertical="top" wrapText="1"/>
    </xf>
  </cellXfs>
  <cellStyles count="437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80"/>
    <cellStyle name="20% - Акцент1 50 4" xfId="3481"/>
    <cellStyle name="20% - Акцент1 50_ИД106142010 ДО 17.09.14" xfId="236"/>
    <cellStyle name="20% - Акцент1 51" xfId="237"/>
    <cellStyle name="20% - Акцент1 51 2" xfId="238"/>
    <cellStyle name="20% - Акцент1 51 3" xfId="3482"/>
    <cellStyle name="20% - Акцент1 51 4" xfId="3483"/>
    <cellStyle name="20% - Акцент1 51_ИД106142010 ДО 17.09.14" xfId="239"/>
    <cellStyle name="20% - Акцент1 52" xfId="240"/>
    <cellStyle name="20% - Акцент1 52 2" xfId="241"/>
    <cellStyle name="20% - Акцент1 52 3" xfId="3484"/>
    <cellStyle name="20% - Акцент1 52 4" xfId="3485"/>
    <cellStyle name="20% - Акцент1 52_ИД106142010 ДО 17.09.14" xfId="242"/>
    <cellStyle name="20% - Акцент1 53" xfId="243"/>
    <cellStyle name="20% - Акцент1 53 2" xfId="244"/>
    <cellStyle name="20% - Акцент1 53 3" xfId="3486"/>
    <cellStyle name="20% - Акцент1 53 4" xfId="3487"/>
    <cellStyle name="20% - Акцент1 53_ИД106142010 ДО 17.09.14" xfId="245"/>
    <cellStyle name="20% - Акцент1 54" xfId="246"/>
    <cellStyle name="20% - Акцент1 54 2" xfId="247"/>
    <cellStyle name="20% - Акцент1 54 3" xfId="3488"/>
    <cellStyle name="20% - Акцент1 54 4" xfId="3489"/>
    <cellStyle name="20% - Акцент1 54_ИД106142010 ДО 17.09.14" xfId="248"/>
    <cellStyle name="20% - Акцент1 55" xfId="249"/>
    <cellStyle name="20% - Акцент1 55 2" xfId="250"/>
    <cellStyle name="20% - Акцент1 55 3" xfId="3490"/>
    <cellStyle name="20% - Акцент1 55 4" xfId="3491"/>
    <cellStyle name="20% - Акцент1 55_ИД106142010 ДО 17.09.14" xfId="251"/>
    <cellStyle name="20% - Акцент1 56" xfId="252"/>
    <cellStyle name="20% - Акцент1 56 2" xfId="253"/>
    <cellStyle name="20% - Акцент1 56 3" xfId="3492"/>
    <cellStyle name="20% - Акцент1 56 4" xfId="3493"/>
    <cellStyle name="20% - Акцент1 56_ИД106142010 ДО 17.09.14" xfId="254"/>
    <cellStyle name="20% - Акцент1 57" xfId="255"/>
    <cellStyle name="20% - Акцент1 57 2" xfId="256"/>
    <cellStyle name="20% - Акцент1 57 3" xfId="3494"/>
    <cellStyle name="20% - Акцент1 57 4" xfId="3495"/>
    <cellStyle name="20% - Акцент1 57_ИД106142010 ДО 17.09.14" xfId="257"/>
    <cellStyle name="20% - Акцент1 58" xfId="258"/>
    <cellStyle name="20% - Акцент1 58 2" xfId="259"/>
    <cellStyle name="20% - Акцент1 58 3" xfId="3496"/>
    <cellStyle name="20% - Акцент1 58 4" xfId="3497"/>
    <cellStyle name="20% - Акцент1 58_ИД106142010 ДО 17.09.14" xfId="260"/>
    <cellStyle name="20% - Акцент1 59" xfId="261"/>
    <cellStyle name="20% - Акцент1 59 2" xfId="262"/>
    <cellStyle name="20% - Акцент1 59 3" xfId="3498"/>
    <cellStyle name="20% - Акцент1 59 4" xfId="3499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500"/>
    <cellStyle name="20% - Акцент1 60 4" xfId="3501"/>
    <cellStyle name="20% - Акцент1 60_ИД106142010 ДО 17.09.14" xfId="267"/>
    <cellStyle name="20% - Акцент1 61" xfId="268"/>
    <cellStyle name="20% - Акцент1 61 2" xfId="269"/>
    <cellStyle name="20% - Акцент1 61 3" xfId="3502"/>
    <cellStyle name="20% - Акцент1 61 4" xfId="3503"/>
    <cellStyle name="20% - Акцент1 61_ИД106142010 ДО 17.09.14" xfId="270"/>
    <cellStyle name="20% - Акцент1 62" xfId="271"/>
    <cellStyle name="20% - Акцент1 62 2" xfId="272"/>
    <cellStyle name="20% - Акцент1 62 3" xfId="3504"/>
    <cellStyle name="20% - Акцент1 62 4" xfId="3505"/>
    <cellStyle name="20% - Акцент1 62_ИД106142010 ДО 17.09.14" xfId="273"/>
    <cellStyle name="20% - Акцент1 63" xfId="274"/>
    <cellStyle name="20% - Акцент1 63 2" xfId="275"/>
    <cellStyle name="20% - Акцент1 63 3" xfId="3506"/>
    <cellStyle name="20% - Акцент1 63 4" xfId="3507"/>
    <cellStyle name="20% - Акцент1 63_ИД106142010 ДО 17.09.14" xfId="276"/>
    <cellStyle name="20% - Акцент1 64" xfId="277"/>
    <cellStyle name="20% - Акцент1 64 2" xfId="278"/>
    <cellStyle name="20% - Акцент1 64 3" xfId="3508"/>
    <cellStyle name="20% - Акцент1 64 4" xfId="3509"/>
    <cellStyle name="20% - Акцент1 64_ИД106142010 ДО 17.09.14" xfId="279"/>
    <cellStyle name="20% - Акцент1 65" xfId="280"/>
    <cellStyle name="20% - Акцент1 65 2" xfId="281"/>
    <cellStyle name="20% - Акцент1 65 3" xfId="3510"/>
    <cellStyle name="20% - Акцент1 65 4" xfId="3511"/>
    <cellStyle name="20% - Акцент1 65_ИД106142010 ДО 17.09.14" xfId="282"/>
    <cellStyle name="20% - Акцент1 66" xfId="283"/>
    <cellStyle name="20% - Акцент1 66 2" xfId="284"/>
    <cellStyle name="20% - Акцент1 66 3" xfId="3512"/>
    <cellStyle name="20% - Акцент1 66 4" xfId="3513"/>
    <cellStyle name="20% - Акцент1 67" xfId="285"/>
    <cellStyle name="20% - Акцент1 67 2" xfId="286"/>
    <cellStyle name="20% - Акцент1 67 3" xfId="3514"/>
    <cellStyle name="20% - Акцент1 67 4" xfId="3515"/>
    <cellStyle name="20% - Акцент1 68" xfId="287"/>
    <cellStyle name="20% - Акцент1 68 2" xfId="288"/>
    <cellStyle name="20% - Акцент1 68 3" xfId="3516"/>
    <cellStyle name="20% - Акцент1 68 4" xfId="3517"/>
    <cellStyle name="20% - Акцент1 69" xfId="289"/>
    <cellStyle name="20% - Акцент1 69 2" xfId="290"/>
    <cellStyle name="20% - Акцент1 69 3" xfId="3518"/>
    <cellStyle name="20% - Акцент1 69 4" xfId="3519"/>
    <cellStyle name="20% - Акцент1 7" xfId="291"/>
    <cellStyle name="20% - Акцент1 70" xfId="292"/>
    <cellStyle name="20% - Акцент1 70 2" xfId="293"/>
    <cellStyle name="20% - Акцент1 70 3" xfId="3520"/>
    <cellStyle name="20% - Акцент1 70 4" xfId="3521"/>
    <cellStyle name="20% - Акцент1 71" xfId="294"/>
    <cellStyle name="20% - Акцент1 71 2" xfId="295"/>
    <cellStyle name="20% - Акцент1 71 3" xfId="3522"/>
    <cellStyle name="20% - Акцент1 71 4" xfId="3523"/>
    <cellStyle name="20% - Акцент1 72" xfId="296"/>
    <cellStyle name="20% - Акцент1 72 2" xfId="297"/>
    <cellStyle name="20% - Акцент1 72 3" xfId="3524"/>
    <cellStyle name="20% - Акцент1 72 4" xfId="3525"/>
    <cellStyle name="20% - Акцент1 73" xfId="298"/>
    <cellStyle name="20% - Акцент1 73 2" xfId="299"/>
    <cellStyle name="20% - Акцент1 73 3" xfId="3526"/>
    <cellStyle name="20% - Акцент1 73 4" xfId="3527"/>
    <cellStyle name="20% - Акцент1 74" xfId="300"/>
    <cellStyle name="20% - Акцент1 74 2" xfId="301"/>
    <cellStyle name="20% - Акцент1 74 3" xfId="3528"/>
    <cellStyle name="20% - Акцент1 74 4" xfId="3529"/>
    <cellStyle name="20% - Акцент1 75" xfId="302"/>
    <cellStyle name="20% - Акцент1 75 2" xfId="303"/>
    <cellStyle name="20% - Акцент1 75 3" xfId="3530"/>
    <cellStyle name="20% - Акцент1 75 4" xfId="3531"/>
    <cellStyle name="20% - Акцент1 76" xfId="304"/>
    <cellStyle name="20% - Акцент1 76 2" xfId="305"/>
    <cellStyle name="20% - Акцент1 76 3" xfId="3532"/>
    <cellStyle name="20% - Акцент1 76 4" xfId="3533"/>
    <cellStyle name="20% - Акцент1 77" xfId="306"/>
    <cellStyle name="20% - Акцент1 77 2" xfId="307"/>
    <cellStyle name="20% - Акцент1 77 3" xfId="3534"/>
    <cellStyle name="20% - Акцент1 77 4" xfId="3535"/>
    <cellStyle name="20% - Акцент1 78" xfId="308"/>
    <cellStyle name="20% - Акцент1 78 2" xfId="309"/>
    <cellStyle name="20% - Акцент1 78 3" xfId="3536"/>
    <cellStyle name="20% - Акцент1 78 4" xfId="3537"/>
    <cellStyle name="20% - Акцент1 79" xfId="310"/>
    <cellStyle name="20% - Акцент1 79 2" xfId="311"/>
    <cellStyle name="20% - Акцент1 79 3" xfId="3538"/>
    <cellStyle name="20% - Акцент1 79 4" xfId="3539"/>
    <cellStyle name="20% - Акцент1 8" xfId="312"/>
    <cellStyle name="20% - Акцент1 80" xfId="313"/>
    <cellStyle name="20% - Акцент1 80 2" xfId="314"/>
    <cellStyle name="20% - Акцент1 80 3" xfId="3540"/>
    <cellStyle name="20% - Акцент1 80 4" xfId="3541"/>
    <cellStyle name="20% - Акцент1 81" xfId="315"/>
    <cellStyle name="20% - Акцент1 81 2" xfId="316"/>
    <cellStyle name="20% - Акцент1 81 3" xfId="3542"/>
    <cellStyle name="20% - Акцент1 81 4" xfId="3543"/>
    <cellStyle name="20% - Акцент1 82" xfId="317"/>
    <cellStyle name="20% - Акцент1 82 2" xfId="318"/>
    <cellStyle name="20% - Акцент1 82 3" xfId="3544"/>
    <cellStyle name="20% - Акцент1 82 4" xfId="3545"/>
    <cellStyle name="20% - Акцент1 83" xfId="319"/>
    <cellStyle name="20% - Акцент1 83 2" xfId="320"/>
    <cellStyle name="20% - Акцент1 83 3" xfId="3546"/>
    <cellStyle name="20% - Акцент1 83 4" xfId="3547"/>
    <cellStyle name="20% - Акцент1 84" xfId="321"/>
    <cellStyle name="20% - Акцент1 84 2" xfId="322"/>
    <cellStyle name="20% - Акцент1 84 3" xfId="3548"/>
    <cellStyle name="20% - Акцент1 84 4" xfId="3549"/>
    <cellStyle name="20% - Акцент1 85" xfId="323"/>
    <cellStyle name="20% - Акцент1 85 2" xfId="324"/>
    <cellStyle name="20% - Акцент1 85 3" xfId="3550"/>
    <cellStyle name="20% - Акцент1 85 4" xfId="3551"/>
    <cellStyle name="20% - Акцент1 86" xfId="325"/>
    <cellStyle name="20% - Акцент1 86 2" xfId="326"/>
    <cellStyle name="20% - Акцент1 86 3" xfId="3552"/>
    <cellStyle name="20% - Акцент1 86 4" xfId="3553"/>
    <cellStyle name="20% - Акцент1 87" xfId="327"/>
    <cellStyle name="20% - Акцент1 87 2" xfId="328"/>
    <cellStyle name="20% - Акцент1 87 3" xfId="3554"/>
    <cellStyle name="20% - Акцент1 87 4" xfId="3555"/>
    <cellStyle name="20% - Акцент1 88" xfId="329"/>
    <cellStyle name="20% - Акцент1 88 2" xfId="330"/>
    <cellStyle name="20% - Акцент1 88 3" xfId="3556"/>
    <cellStyle name="20% - Акцент1 88 4" xfId="3557"/>
    <cellStyle name="20% - Акцент1 89" xfId="331"/>
    <cellStyle name="20% - Акцент1 89 2" xfId="332"/>
    <cellStyle name="20% - Акцент1 89 3" xfId="3558"/>
    <cellStyle name="20% - Акцент1 89 4" xfId="3559"/>
    <cellStyle name="20% - Акцент1 9" xfId="333"/>
    <cellStyle name="20% - Акцент1 90" xfId="334"/>
    <cellStyle name="20% - Акцент1 90 2" xfId="335"/>
    <cellStyle name="20% - Акцент1 90 3" xfId="3560"/>
    <cellStyle name="20% - Акцент1 90 4" xfId="3561"/>
    <cellStyle name="20% - Акцент1 91" xfId="336"/>
    <cellStyle name="20% - Акцент1 91 2" xfId="337"/>
    <cellStyle name="20% - Акцент1 91 3" xfId="3562"/>
    <cellStyle name="20% - Акцент1 91 4" xfId="3563"/>
    <cellStyle name="20% - Акцент1 92" xfId="338"/>
    <cellStyle name="20% - Акцент1 92 2" xfId="339"/>
    <cellStyle name="20% - Акцент1 92 3" xfId="3564"/>
    <cellStyle name="20% - Акцент1 92 4" xfId="3565"/>
    <cellStyle name="20% - Акцент1 93" xfId="340"/>
    <cellStyle name="20% - Акцент1 93 2" xfId="341"/>
    <cellStyle name="20% - Акцент1 93 3" xfId="3566"/>
    <cellStyle name="20% - Акцент1 93 4" xfId="3567"/>
    <cellStyle name="20% - Акцент1 94" xfId="342"/>
    <cellStyle name="20% - Акцент1 94 2" xfId="343"/>
    <cellStyle name="20% - Акцент1 94 3" xfId="3568"/>
    <cellStyle name="20% - Акцент1 94 4" xfId="3569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70"/>
    <cellStyle name="20% - Акцент2 50 4" xfId="3571"/>
    <cellStyle name="20% - Акцент2 50_ИД106142010 ДО 17.09.14" xfId="583"/>
    <cellStyle name="20% - Акцент2 51" xfId="584"/>
    <cellStyle name="20% - Акцент2 51 2" xfId="585"/>
    <cellStyle name="20% - Акцент2 51 3" xfId="3572"/>
    <cellStyle name="20% - Акцент2 51 4" xfId="3573"/>
    <cellStyle name="20% - Акцент2 51_ИД106142010 ДО 17.09.14" xfId="586"/>
    <cellStyle name="20% - Акцент2 52" xfId="587"/>
    <cellStyle name="20% - Акцент2 52 2" xfId="588"/>
    <cellStyle name="20% - Акцент2 52 3" xfId="3574"/>
    <cellStyle name="20% - Акцент2 52 4" xfId="3575"/>
    <cellStyle name="20% - Акцент2 52_ИД106142010 ДО 17.09.14" xfId="589"/>
    <cellStyle name="20% - Акцент2 53" xfId="590"/>
    <cellStyle name="20% - Акцент2 53 2" xfId="591"/>
    <cellStyle name="20% - Акцент2 53 3" xfId="3576"/>
    <cellStyle name="20% - Акцент2 53 4" xfId="3577"/>
    <cellStyle name="20% - Акцент2 53_ИД106142010 ДО 17.09.14" xfId="592"/>
    <cellStyle name="20% - Акцент2 54" xfId="593"/>
    <cellStyle name="20% - Акцент2 54 2" xfId="594"/>
    <cellStyle name="20% - Акцент2 54 3" xfId="3578"/>
    <cellStyle name="20% - Акцент2 54 4" xfId="3579"/>
    <cellStyle name="20% - Акцент2 54_ИД106142010 ДО 17.09.14" xfId="595"/>
    <cellStyle name="20% - Акцент2 55" xfId="596"/>
    <cellStyle name="20% - Акцент2 55 2" xfId="597"/>
    <cellStyle name="20% - Акцент2 55 3" xfId="3580"/>
    <cellStyle name="20% - Акцент2 55 4" xfId="3581"/>
    <cellStyle name="20% - Акцент2 55_ИД106142010 ДО 17.09.14" xfId="598"/>
    <cellStyle name="20% - Акцент2 56" xfId="599"/>
    <cellStyle name="20% - Акцент2 56 2" xfId="600"/>
    <cellStyle name="20% - Акцент2 56 3" xfId="3582"/>
    <cellStyle name="20% - Акцент2 56 4" xfId="3583"/>
    <cellStyle name="20% - Акцент2 56_ИД106142010 ДО 17.09.14" xfId="601"/>
    <cellStyle name="20% - Акцент2 57" xfId="602"/>
    <cellStyle name="20% - Акцент2 57 2" xfId="603"/>
    <cellStyle name="20% - Акцент2 57 3" xfId="3584"/>
    <cellStyle name="20% - Акцент2 57 4" xfId="3585"/>
    <cellStyle name="20% - Акцент2 57_ИД106142010 ДО 17.09.14" xfId="604"/>
    <cellStyle name="20% - Акцент2 58" xfId="605"/>
    <cellStyle name="20% - Акцент2 58 2" xfId="606"/>
    <cellStyle name="20% - Акцент2 58 3" xfId="3586"/>
    <cellStyle name="20% - Акцент2 58 4" xfId="3587"/>
    <cellStyle name="20% - Акцент2 58_ИД106142010 ДО 17.09.14" xfId="607"/>
    <cellStyle name="20% - Акцент2 59" xfId="608"/>
    <cellStyle name="20% - Акцент2 59 2" xfId="609"/>
    <cellStyle name="20% - Акцент2 59 3" xfId="3588"/>
    <cellStyle name="20% - Акцент2 59 4" xfId="3589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90"/>
    <cellStyle name="20% - Акцент2 60 4" xfId="3591"/>
    <cellStyle name="20% - Акцент2 60_ИД106142010 ДО 17.09.14" xfId="614"/>
    <cellStyle name="20% - Акцент2 61" xfId="615"/>
    <cellStyle name="20% - Акцент2 61 2" xfId="616"/>
    <cellStyle name="20% - Акцент2 61 3" xfId="3592"/>
    <cellStyle name="20% - Акцент2 61 4" xfId="3593"/>
    <cellStyle name="20% - Акцент2 61_ИД106142010 ДО 17.09.14" xfId="617"/>
    <cellStyle name="20% - Акцент2 62" xfId="618"/>
    <cellStyle name="20% - Акцент2 62 2" xfId="619"/>
    <cellStyle name="20% - Акцент2 62 3" xfId="3594"/>
    <cellStyle name="20% - Акцент2 62 4" xfId="3595"/>
    <cellStyle name="20% - Акцент2 62_ИД106142010 ДО 17.09.14" xfId="620"/>
    <cellStyle name="20% - Акцент2 63" xfId="621"/>
    <cellStyle name="20% - Акцент2 63 2" xfId="622"/>
    <cellStyle name="20% - Акцент2 63 3" xfId="3596"/>
    <cellStyle name="20% - Акцент2 63 4" xfId="3597"/>
    <cellStyle name="20% - Акцент2 63_ИД106142010 ДО 17.09.14" xfId="623"/>
    <cellStyle name="20% - Акцент2 64" xfId="624"/>
    <cellStyle name="20% - Акцент2 64 2" xfId="625"/>
    <cellStyle name="20% - Акцент2 64 3" xfId="3598"/>
    <cellStyle name="20% - Акцент2 64 4" xfId="3599"/>
    <cellStyle name="20% - Акцент2 64_ИД106142010 ДО 17.09.14" xfId="626"/>
    <cellStyle name="20% - Акцент2 65" xfId="627"/>
    <cellStyle name="20% - Акцент2 65 2" xfId="628"/>
    <cellStyle name="20% - Акцент2 65 3" xfId="3600"/>
    <cellStyle name="20% - Акцент2 65 4" xfId="3601"/>
    <cellStyle name="20% - Акцент2 65_ИД106142010 ДО 17.09.14" xfId="629"/>
    <cellStyle name="20% - Акцент2 66" xfId="630"/>
    <cellStyle name="20% - Акцент2 66 2" xfId="631"/>
    <cellStyle name="20% - Акцент2 66 3" xfId="3602"/>
    <cellStyle name="20% - Акцент2 66 4" xfId="3603"/>
    <cellStyle name="20% - Акцент2 67" xfId="632"/>
    <cellStyle name="20% - Акцент2 67 2" xfId="633"/>
    <cellStyle name="20% - Акцент2 67 3" xfId="3604"/>
    <cellStyle name="20% - Акцент2 67 4" xfId="3605"/>
    <cellStyle name="20% - Акцент2 68" xfId="634"/>
    <cellStyle name="20% - Акцент2 68 2" xfId="635"/>
    <cellStyle name="20% - Акцент2 68 3" xfId="3606"/>
    <cellStyle name="20% - Акцент2 68 4" xfId="3607"/>
    <cellStyle name="20% - Акцент2 69" xfId="636"/>
    <cellStyle name="20% - Акцент2 69 2" xfId="637"/>
    <cellStyle name="20% - Акцент2 69 3" xfId="3608"/>
    <cellStyle name="20% - Акцент2 69 4" xfId="3609"/>
    <cellStyle name="20% - Акцент2 7" xfId="638"/>
    <cellStyle name="20% - Акцент2 70" xfId="639"/>
    <cellStyle name="20% - Акцент2 70 2" xfId="640"/>
    <cellStyle name="20% - Акцент2 70 3" xfId="3610"/>
    <cellStyle name="20% - Акцент2 70 4" xfId="3611"/>
    <cellStyle name="20% - Акцент2 71" xfId="641"/>
    <cellStyle name="20% - Акцент2 71 2" xfId="642"/>
    <cellStyle name="20% - Акцент2 71 3" xfId="3612"/>
    <cellStyle name="20% - Акцент2 71 4" xfId="3613"/>
    <cellStyle name="20% - Акцент2 72" xfId="643"/>
    <cellStyle name="20% - Акцент2 72 2" xfId="644"/>
    <cellStyle name="20% - Акцент2 72 3" xfId="3614"/>
    <cellStyle name="20% - Акцент2 72 4" xfId="3615"/>
    <cellStyle name="20% - Акцент2 73" xfId="645"/>
    <cellStyle name="20% - Акцент2 73 2" xfId="646"/>
    <cellStyle name="20% - Акцент2 73 3" xfId="3616"/>
    <cellStyle name="20% - Акцент2 73 4" xfId="3617"/>
    <cellStyle name="20% - Акцент2 74" xfId="647"/>
    <cellStyle name="20% - Акцент2 74 2" xfId="648"/>
    <cellStyle name="20% - Акцент2 74 3" xfId="3618"/>
    <cellStyle name="20% - Акцент2 74 4" xfId="3619"/>
    <cellStyle name="20% - Акцент2 75" xfId="649"/>
    <cellStyle name="20% - Акцент2 75 2" xfId="650"/>
    <cellStyle name="20% - Акцент2 75 3" xfId="3620"/>
    <cellStyle name="20% - Акцент2 75 4" xfId="3621"/>
    <cellStyle name="20% - Акцент2 76" xfId="651"/>
    <cellStyle name="20% - Акцент2 76 2" xfId="652"/>
    <cellStyle name="20% - Акцент2 76 3" xfId="3622"/>
    <cellStyle name="20% - Акцент2 76 4" xfId="3623"/>
    <cellStyle name="20% - Акцент2 77" xfId="653"/>
    <cellStyle name="20% - Акцент2 77 2" xfId="654"/>
    <cellStyle name="20% - Акцент2 77 3" xfId="3624"/>
    <cellStyle name="20% - Акцент2 77 4" xfId="3625"/>
    <cellStyle name="20% - Акцент2 78" xfId="655"/>
    <cellStyle name="20% - Акцент2 78 2" xfId="656"/>
    <cellStyle name="20% - Акцент2 78 3" xfId="3626"/>
    <cellStyle name="20% - Акцент2 78 4" xfId="3627"/>
    <cellStyle name="20% - Акцент2 79" xfId="657"/>
    <cellStyle name="20% - Акцент2 79 2" xfId="658"/>
    <cellStyle name="20% - Акцент2 79 3" xfId="3628"/>
    <cellStyle name="20% - Акцент2 79 4" xfId="3629"/>
    <cellStyle name="20% - Акцент2 8" xfId="659"/>
    <cellStyle name="20% - Акцент2 80" xfId="660"/>
    <cellStyle name="20% - Акцент2 80 2" xfId="661"/>
    <cellStyle name="20% - Акцент2 80 3" xfId="3630"/>
    <cellStyle name="20% - Акцент2 80 4" xfId="3631"/>
    <cellStyle name="20% - Акцент2 81" xfId="662"/>
    <cellStyle name="20% - Акцент2 81 2" xfId="663"/>
    <cellStyle name="20% - Акцент2 81 3" xfId="3632"/>
    <cellStyle name="20% - Акцент2 81 4" xfId="3633"/>
    <cellStyle name="20% - Акцент2 82" xfId="664"/>
    <cellStyle name="20% - Акцент2 82 2" xfId="665"/>
    <cellStyle name="20% - Акцент2 82 3" xfId="3634"/>
    <cellStyle name="20% - Акцент2 82 4" xfId="3635"/>
    <cellStyle name="20% - Акцент2 83" xfId="666"/>
    <cellStyle name="20% - Акцент2 83 2" xfId="667"/>
    <cellStyle name="20% - Акцент2 83 3" xfId="3636"/>
    <cellStyle name="20% - Акцент2 83 4" xfId="3637"/>
    <cellStyle name="20% - Акцент2 84" xfId="668"/>
    <cellStyle name="20% - Акцент2 84 2" xfId="669"/>
    <cellStyle name="20% - Акцент2 84 3" xfId="3638"/>
    <cellStyle name="20% - Акцент2 84 4" xfId="3639"/>
    <cellStyle name="20% - Акцент2 85" xfId="670"/>
    <cellStyle name="20% - Акцент2 85 2" xfId="671"/>
    <cellStyle name="20% - Акцент2 85 3" xfId="3640"/>
    <cellStyle name="20% - Акцент2 85 4" xfId="3641"/>
    <cellStyle name="20% - Акцент2 86" xfId="672"/>
    <cellStyle name="20% - Акцент2 86 2" xfId="673"/>
    <cellStyle name="20% - Акцент2 86 3" xfId="3642"/>
    <cellStyle name="20% - Акцент2 86 4" xfId="3643"/>
    <cellStyle name="20% - Акцент2 87" xfId="674"/>
    <cellStyle name="20% - Акцент2 87 2" xfId="675"/>
    <cellStyle name="20% - Акцент2 87 3" xfId="3644"/>
    <cellStyle name="20% - Акцент2 87 4" xfId="3645"/>
    <cellStyle name="20% - Акцент2 88" xfId="676"/>
    <cellStyle name="20% - Акцент2 88 2" xfId="677"/>
    <cellStyle name="20% - Акцент2 88 3" xfId="3646"/>
    <cellStyle name="20% - Акцент2 88 4" xfId="3647"/>
    <cellStyle name="20% - Акцент2 89" xfId="678"/>
    <cellStyle name="20% - Акцент2 89 2" xfId="679"/>
    <cellStyle name="20% - Акцент2 89 3" xfId="3648"/>
    <cellStyle name="20% - Акцент2 89 4" xfId="3649"/>
    <cellStyle name="20% - Акцент2 9" xfId="680"/>
    <cellStyle name="20% - Акцент2 90" xfId="681"/>
    <cellStyle name="20% - Акцент2 90 2" xfId="682"/>
    <cellStyle name="20% - Акцент2 90 3" xfId="3650"/>
    <cellStyle name="20% - Акцент2 90 4" xfId="3651"/>
    <cellStyle name="20% - Акцент2 91" xfId="683"/>
    <cellStyle name="20% - Акцент2 91 2" xfId="684"/>
    <cellStyle name="20% - Акцент2 91 3" xfId="3652"/>
    <cellStyle name="20% - Акцент2 91 4" xfId="3653"/>
    <cellStyle name="20% - Акцент2 92" xfId="685"/>
    <cellStyle name="20% - Акцент2 92 2" xfId="686"/>
    <cellStyle name="20% - Акцент2 92 3" xfId="3654"/>
    <cellStyle name="20% - Акцент2 92 4" xfId="3655"/>
    <cellStyle name="20% - Акцент2 93" xfId="687"/>
    <cellStyle name="20% - Акцент2 93 2" xfId="688"/>
    <cellStyle name="20% - Акцент2 93 3" xfId="3656"/>
    <cellStyle name="20% - Акцент2 93 4" xfId="3657"/>
    <cellStyle name="20% - Акцент2 94" xfId="689"/>
    <cellStyle name="20% - Акцент2 94 2" xfId="690"/>
    <cellStyle name="20% - Акцент2 94 3" xfId="3658"/>
    <cellStyle name="20% - Акцент2 94 4" xfId="3659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60"/>
    <cellStyle name="20% - Акцент3 50 4" xfId="3661"/>
    <cellStyle name="20% - Акцент3 50_ИД106142010 ДО 17.09.14" xfId="930"/>
    <cellStyle name="20% - Акцент3 51" xfId="931"/>
    <cellStyle name="20% - Акцент3 51 2" xfId="932"/>
    <cellStyle name="20% - Акцент3 51 3" xfId="3662"/>
    <cellStyle name="20% - Акцент3 51 4" xfId="3663"/>
    <cellStyle name="20% - Акцент3 51_ИД106142010 ДО 17.09.14" xfId="933"/>
    <cellStyle name="20% - Акцент3 52" xfId="934"/>
    <cellStyle name="20% - Акцент3 52 2" xfId="935"/>
    <cellStyle name="20% - Акцент3 52 3" xfId="3664"/>
    <cellStyle name="20% - Акцент3 52 4" xfId="3665"/>
    <cellStyle name="20% - Акцент3 52_ИД106142010 ДО 17.09.14" xfId="936"/>
    <cellStyle name="20% - Акцент3 53" xfId="937"/>
    <cellStyle name="20% - Акцент3 53 2" xfId="938"/>
    <cellStyle name="20% - Акцент3 53 3" xfId="3666"/>
    <cellStyle name="20% - Акцент3 53 4" xfId="3667"/>
    <cellStyle name="20% - Акцент3 53_ИД106142010 ДО 17.09.14" xfId="939"/>
    <cellStyle name="20% - Акцент3 54" xfId="940"/>
    <cellStyle name="20% - Акцент3 54 2" xfId="941"/>
    <cellStyle name="20% - Акцент3 54 3" xfId="3668"/>
    <cellStyle name="20% - Акцент3 54 4" xfId="3669"/>
    <cellStyle name="20% - Акцент3 54_ИД106142010 ДО 17.09.14" xfId="942"/>
    <cellStyle name="20% - Акцент3 55" xfId="943"/>
    <cellStyle name="20% - Акцент3 55 2" xfId="944"/>
    <cellStyle name="20% - Акцент3 55 3" xfId="3670"/>
    <cellStyle name="20% - Акцент3 55 4" xfId="3671"/>
    <cellStyle name="20% - Акцент3 55_ИД106142010 ДО 17.09.14" xfId="945"/>
    <cellStyle name="20% - Акцент3 56" xfId="946"/>
    <cellStyle name="20% - Акцент3 56 2" xfId="947"/>
    <cellStyle name="20% - Акцент3 56 3" xfId="3672"/>
    <cellStyle name="20% - Акцент3 56 4" xfId="3673"/>
    <cellStyle name="20% - Акцент3 56_ИД106142010 ДО 17.09.14" xfId="948"/>
    <cellStyle name="20% - Акцент3 57" xfId="949"/>
    <cellStyle name="20% - Акцент3 57 2" xfId="950"/>
    <cellStyle name="20% - Акцент3 57 3" xfId="3674"/>
    <cellStyle name="20% - Акцент3 57 4" xfId="3675"/>
    <cellStyle name="20% - Акцент3 57_ИД106142010 ДО 17.09.14" xfId="951"/>
    <cellStyle name="20% - Акцент3 58" xfId="952"/>
    <cellStyle name="20% - Акцент3 58 2" xfId="953"/>
    <cellStyle name="20% - Акцент3 58 3" xfId="3676"/>
    <cellStyle name="20% - Акцент3 58 4" xfId="3677"/>
    <cellStyle name="20% - Акцент3 58_ИД106142010 ДО 17.09.14" xfId="954"/>
    <cellStyle name="20% - Акцент3 59" xfId="955"/>
    <cellStyle name="20% - Акцент3 59 2" xfId="956"/>
    <cellStyle name="20% - Акцент3 59 3" xfId="3678"/>
    <cellStyle name="20% - Акцент3 59 4" xfId="3679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80"/>
    <cellStyle name="20% - Акцент3 60 4" xfId="3681"/>
    <cellStyle name="20% - Акцент3 60_ИД106142010 ДО 17.09.14" xfId="961"/>
    <cellStyle name="20% - Акцент3 61" xfId="962"/>
    <cellStyle name="20% - Акцент3 61 2" xfId="963"/>
    <cellStyle name="20% - Акцент3 61 3" xfId="3682"/>
    <cellStyle name="20% - Акцент3 61 4" xfId="3683"/>
    <cellStyle name="20% - Акцент3 61_ИД106142010 ДО 17.09.14" xfId="964"/>
    <cellStyle name="20% - Акцент3 62" xfId="965"/>
    <cellStyle name="20% - Акцент3 62 2" xfId="966"/>
    <cellStyle name="20% - Акцент3 62 3" xfId="3684"/>
    <cellStyle name="20% - Акцент3 62 4" xfId="3685"/>
    <cellStyle name="20% - Акцент3 62_ИД106142010 ДО 17.09.14" xfId="967"/>
    <cellStyle name="20% - Акцент3 63" xfId="968"/>
    <cellStyle name="20% - Акцент3 63 2" xfId="969"/>
    <cellStyle name="20% - Акцент3 63 3" xfId="3686"/>
    <cellStyle name="20% - Акцент3 63 4" xfId="3687"/>
    <cellStyle name="20% - Акцент3 63_ИД106142010 ДО 17.09.14" xfId="970"/>
    <cellStyle name="20% - Акцент3 64" xfId="971"/>
    <cellStyle name="20% - Акцент3 64 2" xfId="972"/>
    <cellStyle name="20% - Акцент3 64 3" xfId="3688"/>
    <cellStyle name="20% - Акцент3 64 4" xfId="3689"/>
    <cellStyle name="20% - Акцент3 64_ИД106142010 ДО 17.09.14" xfId="973"/>
    <cellStyle name="20% - Акцент3 65" xfId="974"/>
    <cellStyle name="20% - Акцент3 65 2" xfId="975"/>
    <cellStyle name="20% - Акцент3 65 3" xfId="3690"/>
    <cellStyle name="20% - Акцент3 65 4" xfId="3691"/>
    <cellStyle name="20% - Акцент3 65_ИД106142010 ДО 17.09.14" xfId="976"/>
    <cellStyle name="20% - Акцент3 66" xfId="977"/>
    <cellStyle name="20% - Акцент3 66 2" xfId="978"/>
    <cellStyle name="20% - Акцент3 66 3" xfId="3692"/>
    <cellStyle name="20% - Акцент3 66 4" xfId="3693"/>
    <cellStyle name="20% - Акцент3 67" xfId="979"/>
    <cellStyle name="20% - Акцент3 67 2" xfId="980"/>
    <cellStyle name="20% - Акцент3 67 3" xfId="3694"/>
    <cellStyle name="20% - Акцент3 67 4" xfId="3695"/>
    <cellStyle name="20% - Акцент3 68" xfId="981"/>
    <cellStyle name="20% - Акцент3 68 2" xfId="982"/>
    <cellStyle name="20% - Акцент3 68 3" xfId="3696"/>
    <cellStyle name="20% - Акцент3 68 4" xfId="3697"/>
    <cellStyle name="20% - Акцент3 69" xfId="983"/>
    <cellStyle name="20% - Акцент3 69 2" xfId="984"/>
    <cellStyle name="20% - Акцент3 69 3" xfId="3698"/>
    <cellStyle name="20% - Акцент3 69 4" xfId="3699"/>
    <cellStyle name="20% - Акцент3 7" xfId="985"/>
    <cellStyle name="20% - Акцент3 70" xfId="986"/>
    <cellStyle name="20% - Акцент3 70 2" xfId="987"/>
    <cellStyle name="20% - Акцент3 70 3" xfId="3700"/>
    <cellStyle name="20% - Акцент3 70 4" xfId="3701"/>
    <cellStyle name="20% - Акцент3 71" xfId="988"/>
    <cellStyle name="20% - Акцент3 71 2" xfId="989"/>
    <cellStyle name="20% - Акцент3 71 3" xfId="3702"/>
    <cellStyle name="20% - Акцент3 71 4" xfId="3703"/>
    <cellStyle name="20% - Акцент3 72" xfId="990"/>
    <cellStyle name="20% - Акцент3 72 2" xfId="991"/>
    <cellStyle name="20% - Акцент3 72 3" xfId="3704"/>
    <cellStyle name="20% - Акцент3 72 4" xfId="3705"/>
    <cellStyle name="20% - Акцент3 73" xfId="992"/>
    <cellStyle name="20% - Акцент3 73 2" xfId="993"/>
    <cellStyle name="20% - Акцент3 73 3" xfId="3706"/>
    <cellStyle name="20% - Акцент3 73 4" xfId="3707"/>
    <cellStyle name="20% - Акцент3 74" xfId="994"/>
    <cellStyle name="20% - Акцент3 74 2" xfId="995"/>
    <cellStyle name="20% - Акцент3 74 3" xfId="3708"/>
    <cellStyle name="20% - Акцент3 74 4" xfId="3709"/>
    <cellStyle name="20% - Акцент3 75" xfId="996"/>
    <cellStyle name="20% - Акцент3 75 2" xfId="997"/>
    <cellStyle name="20% - Акцент3 75 3" xfId="3710"/>
    <cellStyle name="20% - Акцент3 75 4" xfId="3711"/>
    <cellStyle name="20% - Акцент3 76" xfId="998"/>
    <cellStyle name="20% - Акцент3 76 2" xfId="999"/>
    <cellStyle name="20% - Акцент3 76 3" xfId="3712"/>
    <cellStyle name="20% - Акцент3 76 4" xfId="3713"/>
    <cellStyle name="20% - Акцент3 77" xfId="1000"/>
    <cellStyle name="20% - Акцент3 77 2" xfId="1001"/>
    <cellStyle name="20% - Акцент3 77 3" xfId="3714"/>
    <cellStyle name="20% - Акцент3 77 4" xfId="3715"/>
    <cellStyle name="20% - Акцент3 78" xfId="1002"/>
    <cellStyle name="20% - Акцент3 78 2" xfId="1003"/>
    <cellStyle name="20% - Акцент3 78 3" xfId="3716"/>
    <cellStyle name="20% - Акцент3 78 4" xfId="3717"/>
    <cellStyle name="20% - Акцент3 79" xfId="1004"/>
    <cellStyle name="20% - Акцент3 79 2" xfId="1005"/>
    <cellStyle name="20% - Акцент3 79 3" xfId="3718"/>
    <cellStyle name="20% - Акцент3 79 4" xfId="3719"/>
    <cellStyle name="20% - Акцент3 8" xfId="1006"/>
    <cellStyle name="20% - Акцент3 80" xfId="1007"/>
    <cellStyle name="20% - Акцент3 80 2" xfId="1008"/>
    <cellStyle name="20% - Акцент3 80 3" xfId="3720"/>
    <cellStyle name="20% - Акцент3 80 4" xfId="3721"/>
    <cellStyle name="20% - Акцент3 81" xfId="1009"/>
    <cellStyle name="20% - Акцент3 81 2" xfId="1010"/>
    <cellStyle name="20% - Акцент3 81 3" xfId="3722"/>
    <cellStyle name="20% - Акцент3 81 4" xfId="3723"/>
    <cellStyle name="20% - Акцент3 82" xfId="1011"/>
    <cellStyle name="20% - Акцент3 82 2" xfId="1012"/>
    <cellStyle name="20% - Акцент3 82 3" xfId="3724"/>
    <cellStyle name="20% - Акцент3 82 4" xfId="3725"/>
    <cellStyle name="20% - Акцент3 83" xfId="1013"/>
    <cellStyle name="20% - Акцент3 83 2" xfId="1014"/>
    <cellStyle name="20% - Акцент3 83 3" xfId="3726"/>
    <cellStyle name="20% - Акцент3 83 4" xfId="3727"/>
    <cellStyle name="20% - Акцент3 84" xfId="1015"/>
    <cellStyle name="20% - Акцент3 84 2" xfId="1016"/>
    <cellStyle name="20% - Акцент3 84 3" xfId="3728"/>
    <cellStyle name="20% - Акцент3 84 4" xfId="3729"/>
    <cellStyle name="20% - Акцент3 85" xfId="1017"/>
    <cellStyle name="20% - Акцент3 85 2" xfId="1018"/>
    <cellStyle name="20% - Акцент3 85 3" xfId="3730"/>
    <cellStyle name="20% - Акцент3 85 4" xfId="3731"/>
    <cellStyle name="20% - Акцент3 86" xfId="1019"/>
    <cellStyle name="20% - Акцент3 86 2" xfId="1020"/>
    <cellStyle name="20% - Акцент3 86 3" xfId="3732"/>
    <cellStyle name="20% - Акцент3 86 4" xfId="3733"/>
    <cellStyle name="20% - Акцент3 87" xfId="1021"/>
    <cellStyle name="20% - Акцент3 87 2" xfId="1022"/>
    <cellStyle name="20% - Акцент3 87 3" xfId="3734"/>
    <cellStyle name="20% - Акцент3 87 4" xfId="3735"/>
    <cellStyle name="20% - Акцент3 88" xfId="1023"/>
    <cellStyle name="20% - Акцент3 88 2" xfId="1024"/>
    <cellStyle name="20% - Акцент3 88 3" xfId="3736"/>
    <cellStyle name="20% - Акцент3 88 4" xfId="3737"/>
    <cellStyle name="20% - Акцент3 89" xfId="1025"/>
    <cellStyle name="20% - Акцент3 89 2" xfId="1026"/>
    <cellStyle name="20% - Акцент3 89 3" xfId="3738"/>
    <cellStyle name="20% - Акцент3 89 4" xfId="3739"/>
    <cellStyle name="20% - Акцент3 9" xfId="1027"/>
    <cellStyle name="20% - Акцент3 90" xfId="1028"/>
    <cellStyle name="20% - Акцент3 90 2" xfId="1029"/>
    <cellStyle name="20% - Акцент3 90 3" xfId="3740"/>
    <cellStyle name="20% - Акцент3 90 4" xfId="3741"/>
    <cellStyle name="20% - Акцент3 91" xfId="1030"/>
    <cellStyle name="20% - Акцент3 91 2" xfId="1031"/>
    <cellStyle name="20% - Акцент3 91 3" xfId="3742"/>
    <cellStyle name="20% - Акцент3 91 4" xfId="3743"/>
    <cellStyle name="20% - Акцент3 92" xfId="1032"/>
    <cellStyle name="20% - Акцент3 92 2" xfId="1033"/>
    <cellStyle name="20% - Акцент3 92 3" xfId="3744"/>
    <cellStyle name="20% - Акцент3 92 4" xfId="3745"/>
    <cellStyle name="20% - Акцент3 93" xfId="1034"/>
    <cellStyle name="20% - Акцент3 93 2" xfId="1035"/>
    <cellStyle name="20% - Акцент3 93 3" xfId="3746"/>
    <cellStyle name="20% - Акцент3 93 4" xfId="3747"/>
    <cellStyle name="20% - Акцент3 94" xfId="1036"/>
    <cellStyle name="20% - Акцент3 94 2" xfId="1037"/>
    <cellStyle name="20% - Акцент3 94 3" xfId="3748"/>
    <cellStyle name="20% - Акцент3 94 4" xfId="3749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50"/>
    <cellStyle name="20% - Акцент4 50 4" xfId="3751"/>
    <cellStyle name="20% - Акцент4 50_ИД106142010 ДО 17.09.14" xfId="1277"/>
    <cellStyle name="20% - Акцент4 51" xfId="1278"/>
    <cellStyle name="20% - Акцент4 51 2" xfId="1279"/>
    <cellStyle name="20% - Акцент4 51 3" xfId="3752"/>
    <cellStyle name="20% - Акцент4 51 4" xfId="3753"/>
    <cellStyle name="20% - Акцент4 51_ИД106142010 ДО 17.09.14" xfId="1280"/>
    <cellStyle name="20% - Акцент4 52" xfId="1281"/>
    <cellStyle name="20% - Акцент4 52 2" xfId="1282"/>
    <cellStyle name="20% - Акцент4 52 3" xfId="3754"/>
    <cellStyle name="20% - Акцент4 52 4" xfId="3755"/>
    <cellStyle name="20% - Акцент4 52_ИД106142010 ДО 17.09.14" xfId="1283"/>
    <cellStyle name="20% - Акцент4 53" xfId="1284"/>
    <cellStyle name="20% - Акцент4 53 2" xfId="1285"/>
    <cellStyle name="20% - Акцент4 53 3" xfId="3756"/>
    <cellStyle name="20% - Акцент4 53 4" xfId="3757"/>
    <cellStyle name="20% - Акцент4 53_ИД106142010 ДО 17.09.14" xfId="1286"/>
    <cellStyle name="20% - Акцент4 54" xfId="1287"/>
    <cellStyle name="20% - Акцент4 54 2" xfId="1288"/>
    <cellStyle name="20% - Акцент4 54 3" xfId="3758"/>
    <cellStyle name="20% - Акцент4 54 4" xfId="3759"/>
    <cellStyle name="20% - Акцент4 54_ИД106142010 ДО 17.09.14" xfId="1289"/>
    <cellStyle name="20% - Акцент4 55" xfId="1290"/>
    <cellStyle name="20% - Акцент4 55 2" xfId="1291"/>
    <cellStyle name="20% - Акцент4 55 3" xfId="3760"/>
    <cellStyle name="20% - Акцент4 55 4" xfId="3761"/>
    <cellStyle name="20% - Акцент4 55_ИД106142010 ДО 17.09.14" xfId="1292"/>
    <cellStyle name="20% - Акцент4 56" xfId="1293"/>
    <cellStyle name="20% - Акцент4 56 2" xfId="1294"/>
    <cellStyle name="20% - Акцент4 56 3" xfId="3762"/>
    <cellStyle name="20% - Акцент4 56 4" xfId="3763"/>
    <cellStyle name="20% - Акцент4 56_ИД106142010 ДО 17.09.14" xfId="1295"/>
    <cellStyle name="20% - Акцент4 57" xfId="1296"/>
    <cellStyle name="20% - Акцент4 57 2" xfId="1297"/>
    <cellStyle name="20% - Акцент4 57 3" xfId="3764"/>
    <cellStyle name="20% - Акцент4 57 4" xfId="3765"/>
    <cellStyle name="20% - Акцент4 57_ИД106142010 ДО 17.09.14" xfId="1298"/>
    <cellStyle name="20% - Акцент4 58" xfId="1299"/>
    <cellStyle name="20% - Акцент4 58 2" xfId="1300"/>
    <cellStyle name="20% - Акцент4 58 3" xfId="3766"/>
    <cellStyle name="20% - Акцент4 58 4" xfId="3767"/>
    <cellStyle name="20% - Акцент4 58_ИД106142010 ДО 17.09.14" xfId="1301"/>
    <cellStyle name="20% - Акцент4 59" xfId="1302"/>
    <cellStyle name="20% - Акцент4 59 2" xfId="1303"/>
    <cellStyle name="20% - Акцент4 59 3" xfId="3768"/>
    <cellStyle name="20% - Акцент4 59 4" xfId="3769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70"/>
    <cellStyle name="20% - Акцент4 60 4" xfId="3771"/>
    <cellStyle name="20% - Акцент4 60_ИД106142010 ДО 17.09.14" xfId="1308"/>
    <cellStyle name="20% - Акцент4 61" xfId="1309"/>
    <cellStyle name="20% - Акцент4 61 2" xfId="1310"/>
    <cellStyle name="20% - Акцент4 61 3" xfId="3772"/>
    <cellStyle name="20% - Акцент4 61 4" xfId="3773"/>
    <cellStyle name="20% - Акцент4 61_ИД106142010 ДО 17.09.14" xfId="1311"/>
    <cellStyle name="20% - Акцент4 62" xfId="1312"/>
    <cellStyle name="20% - Акцент4 62 2" xfId="1313"/>
    <cellStyle name="20% - Акцент4 62 3" xfId="3774"/>
    <cellStyle name="20% - Акцент4 62 4" xfId="3775"/>
    <cellStyle name="20% - Акцент4 62_ИД106142010 ДО 17.09.14" xfId="1314"/>
    <cellStyle name="20% - Акцент4 63" xfId="1315"/>
    <cellStyle name="20% - Акцент4 63 2" xfId="1316"/>
    <cellStyle name="20% - Акцент4 63 3" xfId="3776"/>
    <cellStyle name="20% - Акцент4 63 4" xfId="3777"/>
    <cellStyle name="20% - Акцент4 63_ИД106142010 ДО 17.09.14" xfId="1317"/>
    <cellStyle name="20% - Акцент4 64" xfId="1318"/>
    <cellStyle name="20% - Акцент4 64 2" xfId="1319"/>
    <cellStyle name="20% - Акцент4 64 3" xfId="3778"/>
    <cellStyle name="20% - Акцент4 64 4" xfId="3779"/>
    <cellStyle name="20% - Акцент4 64_ИД106142010 ДО 17.09.14" xfId="1320"/>
    <cellStyle name="20% - Акцент4 65" xfId="1321"/>
    <cellStyle name="20% - Акцент4 65 2" xfId="1322"/>
    <cellStyle name="20% - Акцент4 65 3" xfId="3780"/>
    <cellStyle name="20% - Акцент4 65 4" xfId="3781"/>
    <cellStyle name="20% - Акцент4 65_ИД106142010 ДО 17.09.14" xfId="1323"/>
    <cellStyle name="20% - Акцент4 66" xfId="1324"/>
    <cellStyle name="20% - Акцент4 66 2" xfId="1325"/>
    <cellStyle name="20% - Акцент4 66 3" xfId="3782"/>
    <cellStyle name="20% - Акцент4 66 4" xfId="3783"/>
    <cellStyle name="20% - Акцент4 67" xfId="1326"/>
    <cellStyle name="20% - Акцент4 67 2" xfId="1327"/>
    <cellStyle name="20% - Акцент4 67 3" xfId="3784"/>
    <cellStyle name="20% - Акцент4 67 4" xfId="3785"/>
    <cellStyle name="20% - Акцент4 68" xfId="1328"/>
    <cellStyle name="20% - Акцент4 68 2" xfId="1329"/>
    <cellStyle name="20% - Акцент4 68 3" xfId="3786"/>
    <cellStyle name="20% - Акцент4 68 4" xfId="3787"/>
    <cellStyle name="20% - Акцент4 69" xfId="1330"/>
    <cellStyle name="20% - Акцент4 69 2" xfId="1331"/>
    <cellStyle name="20% - Акцент4 69 3" xfId="3788"/>
    <cellStyle name="20% - Акцент4 69 4" xfId="3789"/>
    <cellStyle name="20% - Акцент4 7" xfId="1332"/>
    <cellStyle name="20% - Акцент4 70" xfId="1333"/>
    <cellStyle name="20% - Акцент4 70 2" xfId="1334"/>
    <cellStyle name="20% - Акцент4 70 3" xfId="3790"/>
    <cellStyle name="20% - Акцент4 70 4" xfId="3791"/>
    <cellStyle name="20% - Акцент4 71" xfId="1335"/>
    <cellStyle name="20% - Акцент4 71 2" xfId="1336"/>
    <cellStyle name="20% - Акцент4 71 3" xfId="3792"/>
    <cellStyle name="20% - Акцент4 71 4" xfId="3793"/>
    <cellStyle name="20% - Акцент4 72" xfId="1337"/>
    <cellStyle name="20% - Акцент4 72 2" xfId="1338"/>
    <cellStyle name="20% - Акцент4 72 3" xfId="3794"/>
    <cellStyle name="20% - Акцент4 72 4" xfId="3795"/>
    <cellStyle name="20% - Акцент4 73" xfId="1339"/>
    <cellStyle name="20% - Акцент4 73 2" xfId="1340"/>
    <cellStyle name="20% - Акцент4 73 3" xfId="3796"/>
    <cellStyle name="20% - Акцент4 73 4" xfId="3797"/>
    <cellStyle name="20% - Акцент4 74" xfId="1341"/>
    <cellStyle name="20% - Акцент4 74 2" xfId="1342"/>
    <cellStyle name="20% - Акцент4 74 3" xfId="3798"/>
    <cellStyle name="20% - Акцент4 74 4" xfId="3799"/>
    <cellStyle name="20% - Акцент4 75" xfId="1343"/>
    <cellStyle name="20% - Акцент4 75 2" xfId="1344"/>
    <cellStyle name="20% - Акцент4 75 3" xfId="3800"/>
    <cellStyle name="20% - Акцент4 75 4" xfId="3801"/>
    <cellStyle name="20% - Акцент4 76" xfId="1345"/>
    <cellStyle name="20% - Акцент4 76 2" xfId="1346"/>
    <cellStyle name="20% - Акцент4 76 3" xfId="3802"/>
    <cellStyle name="20% - Акцент4 76 4" xfId="3803"/>
    <cellStyle name="20% - Акцент4 77" xfId="1347"/>
    <cellStyle name="20% - Акцент4 77 2" xfId="1348"/>
    <cellStyle name="20% - Акцент4 77 3" xfId="3804"/>
    <cellStyle name="20% - Акцент4 77 4" xfId="3805"/>
    <cellStyle name="20% - Акцент4 78" xfId="1349"/>
    <cellStyle name="20% - Акцент4 78 2" xfId="1350"/>
    <cellStyle name="20% - Акцент4 78 3" xfId="3806"/>
    <cellStyle name="20% - Акцент4 78 4" xfId="3807"/>
    <cellStyle name="20% - Акцент4 79" xfId="1351"/>
    <cellStyle name="20% - Акцент4 79 2" xfId="1352"/>
    <cellStyle name="20% - Акцент4 79 3" xfId="3808"/>
    <cellStyle name="20% - Акцент4 79 4" xfId="3809"/>
    <cellStyle name="20% - Акцент4 8" xfId="1353"/>
    <cellStyle name="20% - Акцент4 80" xfId="1354"/>
    <cellStyle name="20% - Акцент4 80 2" xfId="1355"/>
    <cellStyle name="20% - Акцент4 80 3" xfId="3810"/>
    <cellStyle name="20% - Акцент4 80 4" xfId="3811"/>
    <cellStyle name="20% - Акцент4 81" xfId="1356"/>
    <cellStyle name="20% - Акцент4 81 2" xfId="1357"/>
    <cellStyle name="20% - Акцент4 81 3" xfId="3812"/>
    <cellStyle name="20% - Акцент4 81 4" xfId="3813"/>
    <cellStyle name="20% - Акцент4 82" xfId="1358"/>
    <cellStyle name="20% - Акцент4 82 2" xfId="1359"/>
    <cellStyle name="20% - Акцент4 82 3" xfId="3814"/>
    <cellStyle name="20% - Акцент4 82 4" xfId="3815"/>
    <cellStyle name="20% - Акцент4 83" xfId="1360"/>
    <cellStyle name="20% - Акцент4 83 2" xfId="1361"/>
    <cellStyle name="20% - Акцент4 83 3" xfId="3816"/>
    <cellStyle name="20% - Акцент4 83 4" xfId="3817"/>
    <cellStyle name="20% - Акцент4 84" xfId="1362"/>
    <cellStyle name="20% - Акцент4 84 2" xfId="1363"/>
    <cellStyle name="20% - Акцент4 84 3" xfId="3818"/>
    <cellStyle name="20% - Акцент4 84 4" xfId="3819"/>
    <cellStyle name="20% - Акцент4 85" xfId="1364"/>
    <cellStyle name="20% - Акцент4 85 2" xfId="1365"/>
    <cellStyle name="20% - Акцент4 85 3" xfId="3820"/>
    <cellStyle name="20% - Акцент4 85 4" xfId="3821"/>
    <cellStyle name="20% - Акцент4 86" xfId="1366"/>
    <cellStyle name="20% - Акцент4 86 2" xfId="1367"/>
    <cellStyle name="20% - Акцент4 86 3" xfId="3822"/>
    <cellStyle name="20% - Акцент4 86 4" xfId="3823"/>
    <cellStyle name="20% - Акцент4 87" xfId="1368"/>
    <cellStyle name="20% - Акцент4 87 2" xfId="1369"/>
    <cellStyle name="20% - Акцент4 87 3" xfId="3824"/>
    <cellStyle name="20% - Акцент4 87 4" xfId="3825"/>
    <cellStyle name="20% - Акцент4 88" xfId="1370"/>
    <cellStyle name="20% - Акцент4 88 2" xfId="1371"/>
    <cellStyle name="20% - Акцент4 88 3" xfId="3826"/>
    <cellStyle name="20% - Акцент4 88 4" xfId="3827"/>
    <cellStyle name="20% - Акцент4 89" xfId="1372"/>
    <cellStyle name="20% - Акцент4 89 2" xfId="1373"/>
    <cellStyle name="20% - Акцент4 89 3" xfId="3828"/>
    <cellStyle name="20% - Акцент4 89 4" xfId="3829"/>
    <cellStyle name="20% - Акцент4 9" xfId="1374"/>
    <cellStyle name="20% - Акцент4 90" xfId="1375"/>
    <cellStyle name="20% - Акцент4 90 2" xfId="1376"/>
    <cellStyle name="20% - Акцент4 90 3" xfId="3830"/>
    <cellStyle name="20% - Акцент4 90 4" xfId="3831"/>
    <cellStyle name="20% - Акцент4 91" xfId="1377"/>
    <cellStyle name="20% - Акцент4 91 2" xfId="1378"/>
    <cellStyle name="20% - Акцент4 91 3" xfId="3832"/>
    <cellStyle name="20% - Акцент4 91 4" xfId="3833"/>
    <cellStyle name="20% - Акцент4 92" xfId="1379"/>
    <cellStyle name="20% - Акцент4 92 2" xfId="1380"/>
    <cellStyle name="20% - Акцент4 92 3" xfId="3834"/>
    <cellStyle name="20% - Акцент4 92 4" xfId="3835"/>
    <cellStyle name="20% - Акцент4 93" xfId="1381"/>
    <cellStyle name="20% - Акцент4 93 2" xfId="1382"/>
    <cellStyle name="20% - Акцент4 93 3" xfId="3836"/>
    <cellStyle name="20% - Акцент4 93 4" xfId="3837"/>
    <cellStyle name="20% - Акцент4 94" xfId="1383"/>
    <cellStyle name="20% - Акцент4 94 2" xfId="1384"/>
    <cellStyle name="20% - Акцент4 94 3" xfId="3838"/>
    <cellStyle name="20% - Акцент4 94 4" xfId="3839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 10" xfId="1395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 10" xfId="1406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 10" xfId="1423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 10" xfId="1434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3" xfId="1505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40"/>
    <cellStyle name="40% - Акцент3 50 4" xfId="3841"/>
    <cellStyle name="40% - Акцент3 50_ИД106142010 ДО 17.09.14" xfId="1674"/>
    <cellStyle name="40% - Акцент3 51" xfId="1675"/>
    <cellStyle name="40% - Акцент3 51 2" xfId="1676"/>
    <cellStyle name="40% - Акцент3 51 3" xfId="3842"/>
    <cellStyle name="40% - Акцент3 51 4" xfId="3843"/>
    <cellStyle name="40% - Акцент3 51_ИД106142010 ДО 17.09.14" xfId="1677"/>
    <cellStyle name="40% - Акцент3 52" xfId="1678"/>
    <cellStyle name="40% - Акцент3 52 2" xfId="1679"/>
    <cellStyle name="40% - Акцент3 52 3" xfId="3844"/>
    <cellStyle name="40% - Акцент3 52 4" xfId="3845"/>
    <cellStyle name="40% - Акцент3 52_ИД106142010 ДО 17.09.14" xfId="1680"/>
    <cellStyle name="40% - Акцент3 53" xfId="1681"/>
    <cellStyle name="40% - Акцент3 53 2" xfId="1682"/>
    <cellStyle name="40% - Акцент3 53 3" xfId="3846"/>
    <cellStyle name="40% - Акцент3 53 4" xfId="3847"/>
    <cellStyle name="40% - Акцент3 53_ИД106142010 ДО 17.09.14" xfId="1683"/>
    <cellStyle name="40% - Акцент3 54" xfId="1684"/>
    <cellStyle name="40% - Акцент3 54 2" xfId="1685"/>
    <cellStyle name="40% - Акцент3 54 3" xfId="3848"/>
    <cellStyle name="40% - Акцент3 54 4" xfId="3849"/>
    <cellStyle name="40% - Акцент3 54_ИД106142010 ДО 17.09.14" xfId="1686"/>
    <cellStyle name="40% - Акцент3 55" xfId="1687"/>
    <cellStyle name="40% - Акцент3 55 2" xfId="1688"/>
    <cellStyle name="40% - Акцент3 55 3" xfId="3850"/>
    <cellStyle name="40% - Акцент3 55 4" xfId="3851"/>
    <cellStyle name="40% - Акцент3 55_ИД106142010 ДО 17.09.14" xfId="1689"/>
    <cellStyle name="40% - Акцент3 56" xfId="1690"/>
    <cellStyle name="40% - Акцент3 56 2" xfId="1691"/>
    <cellStyle name="40% - Акцент3 56 3" xfId="3852"/>
    <cellStyle name="40% - Акцент3 56 4" xfId="3853"/>
    <cellStyle name="40% - Акцент3 56_ИД106142010 ДО 17.09.14" xfId="1692"/>
    <cellStyle name="40% - Акцент3 57" xfId="1693"/>
    <cellStyle name="40% - Акцент3 57 2" xfId="1694"/>
    <cellStyle name="40% - Акцент3 57 3" xfId="3854"/>
    <cellStyle name="40% - Акцент3 57 4" xfId="3855"/>
    <cellStyle name="40% - Акцент3 57_ИД106142010 ДО 17.09.14" xfId="1695"/>
    <cellStyle name="40% - Акцент3 58" xfId="1696"/>
    <cellStyle name="40% - Акцент3 58 2" xfId="1697"/>
    <cellStyle name="40% - Акцент3 58 3" xfId="3856"/>
    <cellStyle name="40% - Акцент3 58 4" xfId="3857"/>
    <cellStyle name="40% - Акцент3 58_ИД106142010 ДО 17.09.14" xfId="1698"/>
    <cellStyle name="40% - Акцент3 59" xfId="1699"/>
    <cellStyle name="40% - Акцент3 59 2" xfId="1700"/>
    <cellStyle name="40% - Акцент3 59 3" xfId="3858"/>
    <cellStyle name="40% - Акцент3 59 4" xfId="3859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60"/>
    <cellStyle name="40% - Акцент3 60 4" xfId="3861"/>
    <cellStyle name="40% - Акцент3 60_ИД106142010 ДО 17.09.14" xfId="1705"/>
    <cellStyle name="40% - Акцент3 61" xfId="1706"/>
    <cellStyle name="40% - Акцент3 61 2" xfId="1707"/>
    <cellStyle name="40% - Акцент3 61 3" xfId="3862"/>
    <cellStyle name="40% - Акцент3 61 4" xfId="3863"/>
    <cellStyle name="40% - Акцент3 61_ИД106142010 ДО 17.09.14" xfId="1708"/>
    <cellStyle name="40% - Акцент3 62" xfId="1709"/>
    <cellStyle name="40% - Акцент3 62 2" xfId="1710"/>
    <cellStyle name="40% - Акцент3 62 3" xfId="3864"/>
    <cellStyle name="40% - Акцент3 62 4" xfId="3865"/>
    <cellStyle name="40% - Акцент3 62_ИД106142010 ДО 17.09.14" xfId="1711"/>
    <cellStyle name="40% - Акцент3 63" xfId="1712"/>
    <cellStyle name="40% - Акцент3 63 2" xfId="1713"/>
    <cellStyle name="40% - Акцент3 63 3" xfId="3866"/>
    <cellStyle name="40% - Акцент3 63 4" xfId="3867"/>
    <cellStyle name="40% - Акцент3 63_ИД106142010 ДО 17.09.14" xfId="1714"/>
    <cellStyle name="40% - Акцент3 64" xfId="1715"/>
    <cellStyle name="40% - Акцент3 64 2" xfId="1716"/>
    <cellStyle name="40% - Акцент3 64 3" xfId="3868"/>
    <cellStyle name="40% - Акцент3 64 4" xfId="3869"/>
    <cellStyle name="40% - Акцент3 64_ИД106142010 ДО 17.09.14" xfId="1717"/>
    <cellStyle name="40% - Акцент3 65" xfId="1718"/>
    <cellStyle name="40% - Акцент3 65 2" xfId="1719"/>
    <cellStyle name="40% - Акцент3 65 3" xfId="3870"/>
    <cellStyle name="40% - Акцент3 65 4" xfId="3871"/>
    <cellStyle name="40% - Акцент3 65_ИД106142010 ДО 17.09.14" xfId="1720"/>
    <cellStyle name="40% - Акцент3 66" xfId="1721"/>
    <cellStyle name="40% - Акцент3 66 2" xfId="1722"/>
    <cellStyle name="40% - Акцент3 66 3" xfId="3872"/>
    <cellStyle name="40% - Акцент3 66 4" xfId="3873"/>
    <cellStyle name="40% - Акцент3 67" xfId="1723"/>
    <cellStyle name="40% - Акцент3 67 2" xfId="1724"/>
    <cellStyle name="40% - Акцент3 67 3" xfId="3874"/>
    <cellStyle name="40% - Акцент3 67 4" xfId="3875"/>
    <cellStyle name="40% - Акцент3 68" xfId="1725"/>
    <cellStyle name="40% - Акцент3 68 2" xfId="1726"/>
    <cellStyle name="40% - Акцент3 68 3" xfId="3876"/>
    <cellStyle name="40% - Акцент3 68 4" xfId="3877"/>
    <cellStyle name="40% - Акцент3 69" xfId="1727"/>
    <cellStyle name="40% - Акцент3 69 2" xfId="1728"/>
    <cellStyle name="40% - Акцент3 69 3" xfId="3878"/>
    <cellStyle name="40% - Акцент3 69 4" xfId="3879"/>
    <cellStyle name="40% - Акцент3 7" xfId="1729"/>
    <cellStyle name="40% - Акцент3 70" xfId="1730"/>
    <cellStyle name="40% - Акцент3 70 2" xfId="1731"/>
    <cellStyle name="40% - Акцент3 70 3" xfId="3880"/>
    <cellStyle name="40% - Акцент3 70 4" xfId="3881"/>
    <cellStyle name="40% - Акцент3 71" xfId="1732"/>
    <cellStyle name="40% - Акцент3 71 2" xfId="1733"/>
    <cellStyle name="40% - Акцент3 71 3" xfId="3882"/>
    <cellStyle name="40% - Акцент3 71 4" xfId="3883"/>
    <cellStyle name="40% - Акцент3 72" xfId="1734"/>
    <cellStyle name="40% - Акцент3 72 2" xfId="1735"/>
    <cellStyle name="40% - Акцент3 72 3" xfId="3884"/>
    <cellStyle name="40% - Акцент3 72 4" xfId="3885"/>
    <cellStyle name="40% - Акцент3 73" xfId="1736"/>
    <cellStyle name="40% - Акцент3 73 2" xfId="1737"/>
    <cellStyle name="40% - Акцент3 73 3" xfId="3886"/>
    <cellStyle name="40% - Акцент3 73 4" xfId="3887"/>
    <cellStyle name="40% - Акцент3 74" xfId="1738"/>
    <cellStyle name="40% - Акцент3 74 2" xfId="1739"/>
    <cellStyle name="40% - Акцент3 74 3" xfId="3888"/>
    <cellStyle name="40% - Акцент3 74 4" xfId="3889"/>
    <cellStyle name="40% - Акцент3 75" xfId="1740"/>
    <cellStyle name="40% - Акцент3 75 2" xfId="1741"/>
    <cellStyle name="40% - Акцент3 75 3" xfId="3890"/>
    <cellStyle name="40% - Акцент3 75 4" xfId="3891"/>
    <cellStyle name="40% - Акцент3 76" xfId="1742"/>
    <cellStyle name="40% - Акцент3 76 2" xfId="1743"/>
    <cellStyle name="40% - Акцент3 76 3" xfId="3892"/>
    <cellStyle name="40% - Акцент3 76 4" xfId="3893"/>
    <cellStyle name="40% - Акцент3 77" xfId="1744"/>
    <cellStyle name="40% - Акцент3 77 2" xfId="1745"/>
    <cellStyle name="40% - Акцент3 77 3" xfId="3894"/>
    <cellStyle name="40% - Акцент3 77 4" xfId="3895"/>
    <cellStyle name="40% - Акцент3 78" xfId="1746"/>
    <cellStyle name="40% - Акцент3 78 2" xfId="1747"/>
    <cellStyle name="40% - Акцент3 78 3" xfId="3896"/>
    <cellStyle name="40% - Акцент3 78 4" xfId="3897"/>
    <cellStyle name="40% - Акцент3 79" xfId="1748"/>
    <cellStyle name="40% - Акцент3 79 2" xfId="1749"/>
    <cellStyle name="40% - Акцент3 79 3" xfId="3898"/>
    <cellStyle name="40% - Акцент3 79 4" xfId="3899"/>
    <cellStyle name="40% - Акцент3 8" xfId="1750"/>
    <cellStyle name="40% - Акцент3 80" xfId="1751"/>
    <cellStyle name="40% - Акцент3 80 2" xfId="1752"/>
    <cellStyle name="40% - Акцент3 80 3" xfId="3900"/>
    <cellStyle name="40% - Акцент3 80 4" xfId="3901"/>
    <cellStyle name="40% - Акцент3 81" xfId="1753"/>
    <cellStyle name="40% - Акцент3 81 2" xfId="1754"/>
    <cellStyle name="40% - Акцент3 81 3" xfId="3902"/>
    <cellStyle name="40% - Акцент3 81 4" xfId="3903"/>
    <cellStyle name="40% - Акцент3 82" xfId="1755"/>
    <cellStyle name="40% - Акцент3 82 2" xfId="1756"/>
    <cellStyle name="40% - Акцент3 82 3" xfId="3904"/>
    <cellStyle name="40% - Акцент3 82 4" xfId="3905"/>
    <cellStyle name="40% - Акцент3 83" xfId="1757"/>
    <cellStyle name="40% - Акцент3 83 2" xfId="1758"/>
    <cellStyle name="40% - Акцент3 83 3" xfId="3906"/>
    <cellStyle name="40% - Акцент3 83 4" xfId="3907"/>
    <cellStyle name="40% - Акцент3 84" xfId="1759"/>
    <cellStyle name="40% - Акцент3 84 2" xfId="1760"/>
    <cellStyle name="40% - Акцент3 84 3" xfId="3908"/>
    <cellStyle name="40% - Акцент3 84 4" xfId="3909"/>
    <cellStyle name="40% - Акцент3 85" xfId="1761"/>
    <cellStyle name="40% - Акцент3 85 2" xfId="1762"/>
    <cellStyle name="40% - Акцент3 85 3" xfId="3910"/>
    <cellStyle name="40% - Акцент3 85 4" xfId="3911"/>
    <cellStyle name="40% - Акцент3 86" xfId="1763"/>
    <cellStyle name="40% - Акцент3 86 2" xfId="1764"/>
    <cellStyle name="40% - Акцент3 86 3" xfId="3912"/>
    <cellStyle name="40% - Акцент3 86 4" xfId="3913"/>
    <cellStyle name="40% - Акцент3 87" xfId="1765"/>
    <cellStyle name="40% - Акцент3 87 2" xfId="1766"/>
    <cellStyle name="40% - Акцент3 87 3" xfId="3914"/>
    <cellStyle name="40% - Акцент3 87 4" xfId="3915"/>
    <cellStyle name="40% - Акцент3 88" xfId="1767"/>
    <cellStyle name="40% - Акцент3 88 2" xfId="1768"/>
    <cellStyle name="40% - Акцент3 88 3" xfId="3916"/>
    <cellStyle name="40% - Акцент3 88 4" xfId="3917"/>
    <cellStyle name="40% - Акцент3 89" xfId="1769"/>
    <cellStyle name="40% - Акцент3 89 2" xfId="1770"/>
    <cellStyle name="40% - Акцент3 89 3" xfId="3918"/>
    <cellStyle name="40% - Акцент3 89 4" xfId="3919"/>
    <cellStyle name="40% - Акцент3 9" xfId="1771"/>
    <cellStyle name="40% - Акцент3 90" xfId="1772"/>
    <cellStyle name="40% - Акцент3 90 2" xfId="1773"/>
    <cellStyle name="40% - Акцент3 90 3" xfId="3920"/>
    <cellStyle name="40% - Акцент3 90 4" xfId="3921"/>
    <cellStyle name="40% - Акцент3 91" xfId="1774"/>
    <cellStyle name="40% - Акцент3 91 2" xfId="1775"/>
    <cellStyle name="40% - Акцент3 91 3" xfId="3922"/>
    <cellStyle name="40% - Акцент3 91 4" xfId="3923"/>
    <cellStyle name="40% - Акцент3 92" xfId="1776"/>
    <cellStyle name="40% - Акцент3 92 2" xfId="1777"/>
    <cellStyle name="40% - Акцент3 92 3" xfId="3924"/>
    <cellStyle name="40% - Акцент3 92 4" xfId="3925"/>
    <cellStyle name="40% - Акцент3 93" xfId="1778"/>
    <cellStyle name="40% - Акцент3 93 2" xfId="1779"/>
    <cellStyle name="40% - Акцент3 93 3" xfId="3926"/>
    <cellStyle name="40% - Акцент3 93 4" xfId="3927"/>
    <cellStyle name="40% - Акцент3 94" xfId="1780"/>
    <cellStyle name="40% - Акцент3 94 2" xfId="1781"/>
    <cellStyle name="40% - Акцент3 94 3" xfId="3928"/>
    <cellStyle name="40% - Акцент3 94 4" xfId="3929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 10" xfId="1792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 10" xfId="1803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 10" xfId="1814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 2" xfId="1831"/>
    <cellStyle name="60% - Акцент1 3" xfId="1832"/>
    <cellStyle name="60% - Акцент2 2" xfId="1833"/>
    <cellStyle name="60% - Акцент2 3" xfId="1834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30"/>
    <cellStyle name="60% - Акцент3 50 4" xfId="3931"/>
    <cellStyle name="60% - Акцент3 50_ИД106142010 ДО 17.09.14" xfId="2063"/>
    <cellStyle name="60% - Акцент3 51" xfId="2064"/>
    <cellStyle name="60% - Акцент3 51 2" xfId="2065"/>
    <cellStyle name="60% - Акцент3 51 3" xfId="3932"/>
    <cellStyle name="60% - Акцент3 51 4" xfId="3933"/>
    <cellStyle name="60% - Акцент3 51_ИД106142010 ДО 17.09.14" xfId="2066"/>
    <cellStyle name="60% - Акцент3 52" xfId="2067"/>
    <cellStyle name="60% - Акцент3 52 2" xfId="2068"/>
    <cellStyle name="60% - Акцент3 52 3" xfId="3934"/>
    <cellStyle name="60% - Акцент3 52 4" xfId="3935"/>
    <cellStyle name="60% - Акцент3 52_ИД106142010 ДО 17.09.14" xfId="2069"/>
    <cellStyle name="60% - Акцент3 53" xfId="2070"/>
    <cellStyle name="60% - Акцент3 53 2" xfId="2071"/>
    <cellStyle name="60% - Акцент3 53 3" xfId="3936"/>
    <cellStyle name="60% - Акцент3 53 4" xfId="3937"/>
    <cellStyle name="60% - Акцент3 53_ИД106142010 ДО 17.09.14" xfId="2072"/>
    <cellStyle name="60% - Акцент3 54" xfId="2073"/>
    <cellStyle name="60% - Акцент3 54 2" xfId="2074"/>
    <cellStyle name="60% - Акцент3 54 3" xfId="3938"/>
    <cellStyle name="60% - Акцент3 54 4" xfId="3939"/>
    <cellStyle name="60% - Акцент3 54_ИД106142010 ДО 17.09.14" xfId="2075"/>
    <cellStyle name="60% - Акцент3 55" xfId="2076"/>
    <cellStyle name="60% - Акцент3 55 2" xfId="2077"/>
    <cellStyle name="60% - Акцент3 55 3" xfId="3940"/>
    <cellStyle name="60% - Акцент3 55 4" xfId="3941"/>
    <cellStyle name="60% - Акцент3 55_ИД106142010 ДО 17.09.14" xfId="2078"/>
    <cellStyle name="60% - Акцент3 56" xfId="2079"/>
    <cellStyle name="60% - Акцент3 56 2" xfId="2080"/>
    <cellStyle name="60% - Акцент3 56 3" xfId="3942"/>
    <cellStyle name="60% - Акцент3 56 4" xfId="3943"/>
    <cellStyle name="60% - Акцент3 56_ИД106142010 ДО 17.09.14" xfId="2081"/>
    <cellStyle name="60% - Акцент3 57" xfId="2082"/>
    <cellStyle name="60% - Акцент3 57 2" xfId="2083"/>
    <cellStyle name="60% - Акцент3 57 3" xfId="3944"/>
    <cellStyle name="60% - Акцент3 57 4" xfId="3945"/>
    <cellStyle name="60% - Акцент3 57_ИД106142010 ДО 17.09.14" xfId="2084"/>
    <cellStyle name="60% - Акцент3 58" xfId="2085"/>
    <cellStyle name="60% - Акцент3 58 2" xfId="2086"/>
    <cellStyle name="60% - Акцент3 58 3" xfId="3946"/>
    <cellStyle name="60% - Акцент3 58 4" xfId="3947"/>
    <cellStyle name="60% - Акцент3 58_ИД106142010 ДО 17.09.14" xfId="2087"/>
    <cellStyle name="60% - Акцент3 59" xfId="2088"/>
    <cellStyle name="60% - Акцент3 59 2" xfId="2089"/>
    <cellStyle name="60% - Акцент3 59 3" xfId="3948"/>
    <cellStyle name="60% - Акцент3 59 4" xfId="3949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50"/>
    <cellStyle name="60% - Акцент3 60 4" xfId="3951"/>
    <cellStyle name="60% - Акцент3 60_ИД106142010 ДО 17.09.14" xfId="2094"/>
    <cellStyle name="60% - Акцент3 61" xfId="2095"/>
    <cellStyle name="60% - Акцент3 61 2" xfId="2096"/>
    <cellStyle name="60% - Акцент3 61 3" xfId="3952"/>
    <cellStyle name="60% - Акцент3 61 4" xfId="3953"/>
    <cellStyle name="60% - Акцент3 61_ИД106142010 ДО 17.09.14" xfId="2097"/>
    <cellStyle name="60% - Акцент3 62" xfId="2098"/>
    <cellStyle name="60% - Акцент3 62 2" xfId="2099"/>
    <cellStyle name="60% - Акцент3 62 3" xfId="3954"/>
    <cellStyle name="60% - Акцент3 62 4" xfId="3955"/>
    <cellStyle name="60% - Акцент3 62_ИД106142010 ДО 17.09.14" xfId="2100"/>
    <cellStyle name="60% - Акцент3 63" xfId="2101"/>
    <cellStyle name="60% - Акцент3 63 2" xfId="2102"/>
    <cellStyle name="60% - Акцент3 63 3" xfId="3956"/>
    <cellStyle name="60% - Акцент3 63 4" xfId="3957"/>
    <cellStyle name="60% - Акцент3 63_ИД106142010 ДО 17.09.14" xfId="2103"/>
    <cellStyle name="60% - Акцент3 64" xfId="2104"/>
    <cellStyle name="60% - Акцент3 64 2" xfId="2105"/>
    <cellStyle name="60% - Акцент3 64 3" xfId="3958"/>
    <cellStyle name="60% - Акцент3 64 4" xfId="3959"/>
    <cellStyle name="60% - Акцент3 64_ИД106142010 ДО 17.09.14" xfId="2106"/>
    <cellStyle name="60% - Акцент3 65" xfId="2107"/>
    <cellStyle name="60% - Акцент3 65 2" xfId="2108"/>
    <cellStyle name="60% - Акцент3 65 3" xfId="3960"/>
    <cellStyle name="60% - Акцент3 65 4" xfId="3961"/>
    <cellStyle name="60% - Акцент3 65_ИД106142010 ДО 17.09.14" xfId="2109"/>
    <cellStyle name="60% - Акцент3 66" xfId="2110"/>
    <cellStyle name="60% - Акцент3 66 2" xfId="2111"/>
    <cellStyle name="60% - Акцент3 66 3" xfId="3962"/>
    <cellStyle name="60% - Акцент3 66 4" xfId="3963"/>
    <cellStyle name="60% - Акцент3 67" xfId="2112"/>
    <cellStyle name="60% - Акцент3 67 2" xfId="2113"/>
    <cellStyle name="60% - Акцент3 67 3" xfId="3964"/>
    <cellStyle name="60% - Акцент3 67 4" xfId="3965"/>
    <cellStyle name="60% - Акцент3 68" xfId="2114"/>
    <cellStyle name="60% - Акцент3 68 2" xfId="2115"/>
    <cellStyle name="60% - Акцент3 68 3" xfId="3966"/>
    <cellStyle name="60% - Акцент3 68 4" xfId="3967"/>
    <cellStyle name="60% - Акцент3 69" xfId="2116"/>
    <cellStyle name="60% - Акцент3 69 2" xfId="2117"/>
    <cellStyle name="60% - Акцент3 69 3" xfId="3968"/>
    <cellStyle name="60% - Акцент3 69 4" xfId="3969"/>
    <cellStyle name="60% - Акцент3 7" xfId="2118"/>
    <cellStyle name="60% - Акцент3 70" xfId="2119"/>
    <cellStyle name="60% - Акцент3 70 2" xfId="2120"/>
    <cellStyle name="60% - Акцент3 70 3" xfId="3970"/>
    <cellStyle name="60% - Акцент3 70 4" xfId="3971"/>
    <cellStyle name="60% - Акцент3 71" xfId="2121"/>
    <cellStyle name="60% - Акцент3 71 2" xfId="2122"/>
    <cellStyle name="60% - Акцент3 71 3" xfId="3972"/>
    <cellStyle name="60% - Акцент3 71 4" xfId="3973"/>
    <cellStyle name="60% - Акцент3 72" xfId="2123"/>
    <cellStyle name="60% - Акцент3 72 2" xfId="2124"/>
    <cellStyle name="60% - Акцент3 72 3" xfId="3974"/>
    <cellStyle name="60% - Акцент3 72 4" xfId="3975"/>
    <cellStyle name="60% - Акцент3 73" xfId="2125"/>
    <cellStyle name="60% - Акцент3 73 2" xfId="2126"/>
    <cellStyle name="60% - Акцент3 73 3" xfId="3976"/>
    <cellStyle name="60% - Акцент3 73 4" xfId="3977"/>
    <cellStyle name="60% - Акцент3 74" xfId="2127"/>
    <cellStyle name="60% - Акцент3 74 2" xfId="2128"/>
    <cellStyle name="60% - Акцент3 74 3" xfId="3978"/>
    <cellStyle name="60% - Акцент3 74 4" xfId="3979"/>
    <cellStyle name="60% - Акцент3 75" xfId="2129"/>
    <cellStyle name="60% - Акцент3 75 2" xfId="2130"/>
    <cellStyle name="60% - Акцент3 75 3" xfId="3980"/>
    <cellStyle name="60% - Акцент3 75 4" xfId="3981"/>
    <cellStyle name="60% - Акцент3 76" xfId="2131"/>
    <cellStyle name="60% - Акцент3 76 2" xfId="2132"/>
    <cellStyle name="60% - Акцент3 76 3" xfId="3982"/>
    <cellStyle name="60% - Акцент3 76 4" xfId="3983"/>
    <cellStyle name="60% - Акцент3 77" xfId="2133"/>
    <cellStyle name="60% - Акцент3 77 2" xfId="2134"/>
    <cellStyle name="60% - Акцент3 77 3" xfId="3984"/>
    <cellStyle name="60% - Акцент3 77 4" xfId="3985"/>
    <cellStyle name="60% - Акцент3 78" xfId="2135"/>
    <cellStyle name="60% - Акцент3 78 2" xfId="2136"/>
    <cellStyle name="60% - Акцент3 78 3" xfId="3986"/>
    <cellStyle name="60% - Акцент3 78 4" xfId="3987"/>
    <cellStyle name="60% - Акцент3 79" xfId="2137"/>
    <cellStyle name="60% - Акцент3 79 2" xfId="2138"/>
    <cellStyle name="60% - Акцент3 79 3" xfId="3988"/>
    <cellStyle name="60% - Акцент3 79 4" xfId="3989"/>
    <cellStyle name="60% - Акцент3 8" xfId="2139"/>
    <cellStyle name="60% - Акцент3 80" xfId="2140"/>
    <cellStyle name="60% - Акцент3 80 2" xfId="2141"/>
    <cellStyle name="60% - Акцент3 80 3" xfId="3990"/>
    <cellStyle name="60% - Акцент3 80 4" xfId="3991"/>
    <cellStyle name="60% - Акцент3 81" xfId="2142"/>
    <cellStyle name="60% - Акцент3 81 2" xfId="2143"/>
    <cellStyle name="60% - Акцент3 81 3" xfId="3992"/>
    <cellStyle name="60% - Акцент3 81 4" xfId="3993"/>
    <cellStyle name="60% - Акцент3 82" xfId="2144"/>
    <cellStyle name="60% - Акцент3 82 2" xfId="2145"/>
    <cellStyle name="60% - Акцент3 82 3" xfId="3994"/>
    <cellStyle name="60% - Акцент3 82 4" xfId="3995"/>
    <cellStyle name="60% - Акцент3 83" xfId="2146"/>
    <cellStyle name="60% - Акцент3 83 2" xfId="2147"/>
    <cellStyle name="60% - Акцент3 83 3" xfId="3996"/>
    <cellStyle name="60% - Акцент3 83 4" xfId="3997"/>
    <cellStyle name="60% - Акцент3 84" xfId="2148"/>
    <cellStyle name="60% - Акцент3 84 2" xfId="2149"/>
    <cellStyle name="60% - Акцент3 84 3" xfId="3998"/>
    <cellStyle name="60% - Акцент3 84 4" xfId="3999"/>
    <cellStyle name="60% - Акцент3 85" xfId="2150"/>
    <cellStyle name="60% - Акцент3 85 2" xfId="2151"/>
    <cellStyle name="60% - Акцент3 85 3" xfId="4000"/>
    <cellStyle name="60% - Акцент3 85 4" xfId="4001"/>
    <cellStyle name="60% - Акцент3 86" xfId="2152"/>
    <cellStyle name="60% - Акцент3 86 2" xfId="2153"/>
    <cellStyle name="60% - Акцент3 86 3" xfId="4002"/>
    <cellStyle name="60% - Акцент3 86 4" xfId="4003"/>
    <cellStyle name="60% - Акцент3 87" xfId="2154"/>
    <cellStyle name="60% - Акцент3 87 2" xfId="2155"/>
    <cellStyle name="60% - Акцент3 87 3" xfId="4004"/>
    <cellStyle name="60% - Акцент3 87 4" xfId="4005"/>
    <cellStyle name="60% - Акцент3 88" xfId="2156"/>
    <cellStyle name="60% - Акцент3 88 2" xfId="2157"/>
    <cellStyle name="60% - Акцент3 88 3" xfId="4006"/>
    <cellStyle name="60% - Акцент3 88 4" xfId="4007"/>
    <cellStyle name="60% - Акцент3 89" xfId="2158"/>
    <cellStyle name="60% - Акцент3 89 2" xfId="2159"/>
    <cellStyle name="60% - Акцент3 89 3" xfId="4008"/>
    <cellStyle name="60% - Акцент3 89 4" xfId="4009"/>
    <cellStyle name="60% - Акцент3 9" xfId="2160"/>
    <cellStyle name="60% - Акцент3 90" xfId="2161"/>
    <cellStyle name="60% - Акцент3 90 2" xfId="2162"/>
    <cellStyle name="60% - Акцент3 90 3" xfId="4010"/>
    <cellStyle name="60% - Акцент3 90 4" xfId="4011"/>
    <cellStyle name="60% - Акцент3 91" xfId="2163"/>
    <cellStyle name="60% - Акцент3 91 2" xfId="2164"/>
    <cellStyle name="60% - Акцент3 91 3" xfId="4012"/>
    <cellStyle name="60% - Акцент3 91 4" xfId="4013"/>
    <cellStyle name="60% - Акцент3 92" xfId="2165"/>
    <cellStyle name="60% - Акцент3 92 2" xfId="2166"/>
    <cellStyle name="60% - Акцент3 92 3" xfId="4014"/>
    <cellStyle name="60% - Акцент3 92 4" xfId="4015"/>
    <cellStyle name="60% - Акцент3 93" xfId="2167"/>
    <cellStyle name="60% - Акцент3 93 2" xfId="2168"/>
    <cellStyle name="60% - Акцент3 93 3" xfId="4016"/>
    <cellStyle name="60% - Акцент3 93 4" xfId="4017"/>
    <cellStyle name="60% - Акцент3 94" xfId="2169"/>
    <cellStyle name="60% - Акцент3 94 2" xfId="2170"/>
    <cellStyle name="60% - Акцент3 94 3" xfId="4018"/>
    <cellStyle name="60% - Акцент3 94 4" xfId="4019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20"/>
    <cellStyle name="60% - Акцент4 50 4" xfId="4021"/>
    <cellStyle name="60% - Акцент4 50_ИД106142010 ДО 17.09.14" xfId="2409"/>
    <cellStyle name="60% - Акцент4 51" xfId="2410"/>
    <cellStyle name="60% - Акцент4 51 2" xfId="2411"/>
    <cellStyle name="60% - Акцент4 51 3" xfId="4022"/>
    <cellStyle name="60% - Акцент4 51 4" xfId="4023"/>
    <cellStyle name="60% - Акцент4 51_ИД106142010 ДО 17.09.14" xfId="2412"/>
    <cellStyle name="60% - Акцент4 52" xfId="2413"/>
    <cellStyle name="60% - Акцент4 52 2" xfId="2414"/>
    <cellStyle name="60% - Акцент4 52 3" xfId="4024"/>
    <cellStyle name="60% - Акцент4 52 4" xfId="4025"/>
    <cellStyle name="60% - Акцент4 52_ИД106142010 ДО 17.09.14" xfId="2415"/>
    <cellStyle name="60% - Акцент4 53" xfId="2416"/>
    <cellStyle name="60% - Акцент4 53 2" xfId="2417"/>
    <cellStyle name="60% - Акцент4 53 3" xfId="4026"/>
    <cellStyle name="60% - Акцент4 53 4" xfId="4027"/>
    <cellStyle name="60% - Акцент4 53_ИД106142010 ДО 17.09.14" xfId="2418"/>
    <cellStyle name="60% - Акцент4 54" xfId="2419"/>
    <cellStyle name="60% - Акцент4 54 2" xfId="2420"/>
    <cellStyle name="60% - Акцент4 54 3" xfId="4028"/>
    <cellStyle name="60% - Акцент4 54 4" xfId="4029"/>
    <cellStyle name="60% - Акцент4 54_ИД106142010 ДО 17.09.14" xfId="2421"/>
    <cellStyle name="60% - Акцент4 55" xfId="2422"/>
    <cellStyle name="60% - Акцент4 55 2" xfId="2423"/>
    <cellStyle name="60% - Акцент4 55 3" xfId="4030"/>
    <cellStyle name="60% - Акцент4 55 4" xfId="4031"/>
    <cellStyle name="60% - Акцент4 55_ИД106142010 ДО 17.09.14" xfId="2424"/>
    <cellStyle name="60% - Акцент4 56" xfId="2425"/>
    <cellStyle name="60% - Акцент4 56 2" xfId="2426"/>
    <cellStyle name="60% - Акцент4 56 3" xfId="4032"/>
    <cellStyle name="60% - Акцент4 56 4" xfId="4033"/>
    <cellStyle name="60% - Акцент4 56_ИД106142010 ДО 17.09.14" xfId="2427"/>
    <cellStyle name="60% - Акцент4 57" xfId="2428"/>
    <cellStyle name="60% - Акцент4 57 2" xfId="2429"/>
    <cellStyle name="60% - Акцент4 57 3" xfId="4034"/>
    <cellStyle name="60% - Акцент4 57 4" xfId="4035"/>
    <cellStyle name="60% - Акцент4 57_ИД106142010 ДО 17.09.14" xfId="2430"/>
    <cellStyle name="60% - Акцент4 58" xfId="2431"/>
    <cellStyle name="60% - Акцент4 58 2" xfId="2432"/>
    <cellStyle name="60% - Акцент4 58 3" xfId="4036"/>
    <cellStyle name="60% - Акцент4 58 4" xfId="4037"/>
    <cellStyle name="60% - Акцент4 58_ИД106142010 ДО 17.09.14" xfId="2433"/>
    <cellStyle name="60% - Акцент4 59" xfId="2434"/>
    <cellStyle name="60% - Акцент4 59 2" xfId="2435"/>
    <cellStyle name="60% - Акцент4 59 3" xfId="4038"/>
    <cellStyle name="60% - Акцент4 59 4" xfId="4039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40"/>
    <cellStyle name="60% - Акцент4 60 4" xfId="4041"/>
    <cellStyle name="60% - Акцент4 60_ИД106142010 ДО 17.09.14" xfId="2440"/>
    <cellStyle name="60% - Акцент4 61" xfId="2441"/>
    <cellStyle name="60% - Акцент4 61 2" xfId="2442"/>
    <cellStyle name="60% - Акцент4 61 3" xfId="4042"/>
    <cellStyle name="60% - Акцент4 61 4" xfId="4043"/>
    <cellStyle name="60% - Акцент4 61_ИД106142010 ДО 17.09.14" xfId="2443"/>
    <cellStyle name="60% - Акцент4 62" xfId="2444"/>
    <cellStyle name="60% - Акцент4 62 2" xfId="2445"/>
    <cellStyle name="60% - Акцент4 62 3" xfId="4044"/>
    <cellStyle name="60% - Акцент4 62 4" xfId="4045"/>
    <cellStyle name="60% - Акцент4 62_ИД106142010 ДО 17.09.14" xfId="2446"/>
    <cellStyle name="60% - Акцент4 63" xfId="2447"/>
    <cellStyle name="60% - Акцент4 63 2" xfId="2448"/>
    <cellStyle name="60% - Акцент4 63 3" xfId="4046"/>
    <cellStyle name="60% - Акцент4 63 4" xfId="4047"/>
    <cellStyle name="60% - Акцент4 63_ИД106142010 ДО 17.09.14" xfId="2449"/>
    <cellStyle name="60% - Акцент4 64" xfId="2450"/>
    <cellStyle name="60% - Акцент4 64 2" xfId="2451"/>
    <cellStyle name="60% - Акцент4 64 3" xfId="4048"/>
    <cellStyle name="60% - Акцент4 64 4" xfId="4049"/>
    <cellStyle name="60% - Акцент4 64_ИД106142010 ДО 17.09.14" xfId="2452"/>
    <cellStyle name="60% - Акцент4 65" xfId="2453"/>
    <cellStyle name="60% - Акцент4 65 2" xfId="2454"/>
    <cellStyle name="60% - Акцент4 65 3" xfId="4050"/>
    <cellStyle name="60% - Акцент4 65 4" xfId="4051"/>
    <cellStyle name="60% - Акцент4 65_ИД106142010 ДО 17.09.14" xfId="2455"/>
    <cellStyle name="60% - Акцент4 66" xfId="2456"/>
    <cellStyle name="60% - Акцент4 66 2" xfId="2457"/>
    <cellStyle name="60% - Акцент4 66 3" xfId="4052"/>
    <cellStyle name="60% - Акцент4 66 4" xfId="4053"/>
    <cellStyle name="60% - Акцент4 67" xfId="2458"/>
    <cellStyle name="60% - Акцент4 67 2" xfId="2459"/>
    <cellStyle name="60% - Акцент4 67 3" xfId="4054"/>
    <cellStyle name="60% - Акцент4 67 4" xfId="4055"/>
    <cellStyle name="60% - Акцент4 68" xfId="2460"/>
    <cellStyle name="60% - Акцент4 68 2" xfId="2461"/>
    <cellStyle name="60% - Акцент4 68 3" xfId="4056"/>
    <cellStyle name="60% - Акцент4 68 4" xfId="4057"/>
    <cellStyle name="60% - Акцент4 69" xfId="2462"/>
    <cellStyle name="60% - Акцент4 69 2" xfId="2463"/>
    <cellStyle name="60% - Акцент4 69 3" xfId="4058"/>
    <cellStyle name="60% - Акцент4 69 4" xfId="4059"/>
    <cellStyle name="60% - Акцент4 7" xfId="2464"/>
    <cellStyle name="60% - Акцент4 70" xfId="2465"/>
    <cellStyle name="60% - Акцент4 70 2" xfId="2466"/>
    <cellStyle name="60% - Акцент4 70 3" xfId="4060"/>
    <cellStyle name="60% - Акцент4 70 4" xfId="4061"/>
    <cellStyle name="60% - Акцент4 71" xfId="2467"/>
    <cellStyle name="60% - Акцент4 71 2" xfId="2468"/>
    <cellStyle name="60% - Акцент4 71 3" xfId="4062"/>
    <cellStyle name="60% - Акцент4 71 4" xfId="4063"/>
    <cellStyle name="60% - Акцент4 72" xfId="2469"/>
    <cellStyle name="60% - Акцент4 72 2" xfId="2470"/>
    <cellStyle name="60% - Акцент4 72 3" xfId="4064"/>
    <cellStyle name="60% - Акцент4 72 4" xfId="4065"/>
    <cellStyle name="60% - Акцент4 73" xfId="2471"/>
    <cellStyle name="60% - Акцент4 73 2" xfId="2472"/>
    <cellStyle name="60% - Акцент4 73 3" xfId="4066"/>
    <cellStyle name="60% - Акцент4 73 4" xfId="4067"/>
    <cellStyle name="60% - Акцент4 74" xfId="2473"/>
    <cellStyle name="60% - Акцент4 74 2" xfId="2474"/>
    <cellStyle name="60% - Акцент4 74 3" xfId="4068"/>
    <cellStyle name="60% - Акцент4 74 4" xfId="4069"/>
    <cellStyle name="60% - Акцент4 75" xfId="2475"/>
    <cellStyle name="60% - Акцент4 75 2" xfId="2476"/>
    <cellStyle name="60% - Акцент4 75 3" xfId="4070"/>
    <cellStyle name="60% - Акцент4 75 4" xfId="4071"/>
    <cellStyle name="60% - Акцент4 76" xfId="2477"/>
    <cellStyle name="60% - Акцент4 76 2" xfId="2478"/>
    <cellStyle name="60% - Акцент4 76 3" xfId="4072"/>
    <cellStyle name="60% - Акцент4 76 4" xfId="4073"/>
    <cellStyle name="60% - Акцент4 77" xfId="2479"/>
    <cellStyle name="60% - Акцент4 77 2" xfId="2480"/>
    <cellStyle name="60% - Акцент4 77 3" xfId="4074"/>
    <cellStyle name="60% - Акцент4 77 4" xfId="4075"/>
    <cellStyle name="60% - Акцент4 78" xfId="2481"/>
    <cellStyle name="60% - Акцент4 78 2" xfId="2482"/>
    <cellStyle name="60% - Акцент4 78 3" xfId="4076"/>
    <cellStyle name="60% - Акцент4 78 4" xfId="4077"/>
    <cellStyle name="60% - Акцент4 79" xfId="2483"/>
    <cellStyle name="60% - Акцент4 79 2" xfId="2484"/>
    <cellStyle name="60% - Акцент4 79 3" xfId="4078"/>
    <cellStyle name="60% - Акцент4 79 4" xfId="4079"/>
    <cellStyle name="60% - Акцент4 8" xfId="2485"/>
    <cellStyle name="60% - Акцент4 80" xfId="2486"/>
    <cellStyle name="60% - Акцент4 80 2" xfId="2487"/>
    <cellStyle name="60% - Акцент4 80 3" xfId="4080"/>
    <cellStyle name="60% - Акцент4 80 4" xfId="4081"/>
    <cellStyle name="60% - Акцент4 81" xfId="2488"/>
    <cellStyle name="60% - Акцент4 81 2" xfId="2489"/>
    <cellStyle name="60% - Акцент4 81 3" xfId="4082"/>
    <cellStyle name="60% - Акцент4 81 4" xfId="4083"/>
    <cellStyle name="60% - Акцент4 82" xfId="2490"/>
    <cellStyle name="60% - Акцент4 82 2" xfId="2491"/>
    <cellStyle name="60% - Акцент4 82 3" xfId="4084"/>
    <cellStyle name="60% - Акцент4 82 4" xfId="4085"/>
    <cellStyle name="60% - Акцент4 83" xfId="2492"/>
    <cellStyle name="60% - Акцент4 83 2" xfId="2493"/>
    <cellStyle name="60% - Акцент4 83 3" xfId="4086"/>
    <cellStyle name="60% - Акцент4 83 4" xfId="4087"/>
    <cellStyle name="60% - Акцент4 84" xfId="2494"/>
    <cellStyle name="60% - Акцент4 84 2" xfId="2495"/>
    <cellStyle name="60% - Акцент4 84 3" xfId="4088"/>
    <cellStyle name="60% - Акцент4 84 4" xfId="4089"/>
    <cellStyle name="60% - Акцент4 85" xfId="2496"/>
    <cellStyle name="60% - Акцент4 85 2" xfId="2497"/>
    <cellStyle name="60% - Акцент4 85 3" xfId="4090"/>
    <cellStyle name="60% - Акцент4 85 4" xfId="4091"/>
    <cellStyle name="60% - Акцент4 86" xfId="2498"/>
    <cellStyle name="60% - Акцент4 86 2" xfId="2499"/>
    <cellStyle name="60% - Акцент4 86 3" xfId="4092"/>
    <cellStyle name="60% - Акцент4 86 4" xfId="4093"/>
    <cellStyle name="60% - Акцент4 87" xfId="2500"/>
    <cellStyle name="60% - Акцент4 87 2" xfId="2501"/>
    <cellStyle name="60% - Акцент4 87 3" xfId="4094"/>
    <cellStyle name="60% - Акцент4 87 4" xfId="4095"/>
    <cellStyle name="60% - Акцент4 88" xfId="2502"/>
    <cellStyle name="60% - Акцент4 88 2" xfId="2503"/>
    <cellStyle name="60% - Акцент4 88 3" xfId="4096"/>
    <cellStyle name="60% - Акцент4 88 4" xfId="4097"/>
    <cellStyle name="60% - Акцент4 89" xfId="2504"/>
    <cellStyle name="60% - Акцент4 89 2" xfId="2505"/>
    <cellStyle name="60% - Акцент4 89 3" xfId="4098"/>
    <cellStyle name="60% - Акцент4 89 4" xfId="4099"/>
    <cellStyle name="60% - Акцент4 9" xfId="2506"/>
    <cellStyle name="60% - Акцент4 90" xfId="2507"/>
    <cellStyle name="60% - Акцент4 90 2" xfId="2508"/>
    <cellStyle name="60% - Акцент4 90 3" xfId="4100"/>
    <cellStyle name="60% - Акцент4 90 4" xfId="4101"/>
    <cellStyle name="60% - Акцент4 91" xfId="2509"/>
    <cellStyle name="60% - Акцент4 91 2" xfId="2510"/>
    <cellStyle name="60% - Акцент4 91 3" xfId="4102"/>
    <cellStyle name="60% - Акцент4 91 4" xfId="4103"/>
    <cellStyle name="60% - Акцент4 92" xfId="2511"/>
    <cellStyle name="60% - Акцент4 92 2" xfId="2512"/>
    <cellStyle name="60% - Акцент4 92 3" xfId="4104"/>
    <cellStyle name="60% - Акцент4 92 4" xfId="4105"/>
    <cellStyle name="60% - Акцент4 93" xfId="2513"/>
    <cellStyle name="60% - Акцент4 93 2" xfId="2514"/>
    <cellStyle name="60% - Акцент4 93 3" xfId="4106"/>
    <cellStyle name="60% - Акцент4 93 4" xfId="4107"/>
    <cellStyle name="60% - Акцент4 94" xfId="2515"/>
    <cellStyle name="60% - Акцент4 94 2" xfId="2516"/>
    <cellStyle name="60% - Акцент4 94 3" xfId="4108"/>
    <cellStyle name="60% - Акцент4 94 4" xfId="4109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 2" xfId="2527"/>
    <cellStyle name="60% - Акцент5 3" xfId="2528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10"/>
    <cellStyle name="60% - Акцент6 50 4" xfId="4111"/>
    <cellStyle name="60% - Акцент6 50_ИД106142010 ДО 17.09.14" xfId="2757"/>
    <cellStyle name="60% - Акцент6 51" xfId="2758"/>
    <cellStyle name="60% - Акцент6 51 2" xfId="2759"/>
    <cellStyle name="60% - Акцент6 51 3" xfId="4112"/>
    <cellStyle name="60% - Акцент6 51 4" xfId="4113"/>
    <cellStyle name="60% - Акцент6 51_ИД106142010 ДО 17.09.14" xfId="2760"/>
    <cellStyle name="60% - Акцент6 52" xfId="2761"/>
    <cellStyle name="60% - Акцент6 52 2" xfId="2762"/>
    <cellStyle name="60% - Акцент6 52 3" xfId="4114"/>
    <cellStyle name="60% - Акцент6 52 4" xfId="4115"/>
    <cellStyle name="60% - Акцент6 52_ИД106142010 ДО 17.09.14" xfId="2763"/>
    <cellStyle name="60% - Акцент6 53" xfId="2764"/>
    <cellStyle name="60% - Акцент6 53 2" xfId="2765"/>
    <cellStyle name="60% - Акцент6 53 3" xfId="4116"/>
    <cellStyle name="60% - Акцент6 53 4" xfId="4117"/>
    <cellStyle name="60% - Акцент6 53_ИД106142010 ДО 17.09.14" xfId="2766"/>
    <cellStyle name="60% - Акцент6 54" xfId="2767"/>
    <cellStyle name="60% - Акцент6 54 2" xfId="2768"/>
    <cellStyle name="60% - Акцент6 54 3" xfId="4118"/>
    <cellStyle name="60% - Акцент6 54 4" xfId="4119"/>
    <cellStyle name="60% - Акцент6 54_ИД106142010 ДО 17.09.14" xfId="2769"/>
    <cellStyle name="60% - Акцент6 55" xfId="2770"/>
    <cellStyle name="60% - Акцент6 55 2" xfId="2771"/>
    <cellStyle name="60% - Акцент6 55 3" xfId="4120"/>
    <cellStyle name="60% - Акцент6 55 4" xfId="4121"/>
    <cellStyle name="60% - Акцент6 55_ИД106142010 ДО 17.09.14" xfId="2772"/>
    <cellStyle name="60% - Акцент6 56" xfId="2773"/>
    <cellStyle name="60% - Акцент6 56 2" xfId="2774"/>
    <cellStyle name="60% - Акцент6 56 3" xfId="4122"/>
    <cellStyle name="60% - Акцент6 56 4" xfId="4123"/>
    <cellStyle name="60% - Акцент6 56_ИД106142010 ДО 17.09.14" xfId="2775"/>
    <cellStyle name="60% - Акцент6 57" xfId="2776"/>
    <cellStyle name="60% - Акцент6 57 2" xfId="2777"/>
    <cellStyle name="60% - Акцент6 57 3" xfId="4124"/>
    <cellStyle name="60% - Акцент6 57 4" xfId="4125"/>
    <cellStyle name="60% - Акцент6 57_ИД106142010 ДО 17.09.14" xfId="2778"/>
    <cellStyle name="60% - Акцент6 58" xfId="2779"/>
    <cellStyle name="60% - Акцент6 58 2" xfId="2780"/>
    <cellStyle name="60% - Акцент6 58 3" xfId="4126"/>
    <cellStyle name="60% - Акцент6 58 4" xfId="4127"/>
    <cellStyle name="60% - Акцент6 58_ИД106142010 ДО 17.09.14" xfId="2781"/>
    <cellStyle name="60% - Акцент6 59" xfId="2782"/>
    <cellStyle name="60% - Акцент6 59 2" xfId="2783"/>
    <cellStyle name="60% - Акцент6 59 3" xfId="4128"/>
    <cellStyle name="60% - Акцент6 59 4" xfId="4129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30"/>
    <cellStyle name="60% - Акцент6 60 4" xfId="4131"/>
    <cellStyle name="60% - Акцент6 60_ИД106142010 ДО 17.09.14" xfId="2788"/>
    <cellStyle name="60% - Акцент6 61" xfId="2789"/>
    <cellStyle name="60% - Акцент6 61 2" xfId="2790"/>
    <cellStyle name="60% - Акцент6 61 3" xfId="4132"/>
    <cellStyle name="60% - Акцент6 61 4" xfId="4133"/>
    <cellStyle name="60% - Акцент6 61_ИД106142010 ДО 17.09.14" xfId="2791"/>
    <cellStyle name="60% - Акцент6 62" xfId="2792"/>
    <cellStyle name="60% - Акцент6 62 2" xfId="2793"/>
    <cellStyle name="60% - Акцент6 62 3" xfId="4134"/>
    <cellStyle name="60% - Акцент6 62 4" xfId="4135"/>
    <cellStyle name="60% - Акцент6 62_ИД106142010 ДО 17.09.14" xfId="2794"/>
    <cellStyle name="60% - Акцент6 63" xfId="2795"/>
    <cellStyle name="60% - Акцент6 63 2" xfId="2796"/>
    <cellStyle name="60% - Акцент6 63 3" xfId="4136"/>
    <cellStyle name="60% - Акцент6 63 4" xfId="4137"/>
    <cellStyle name="60% - Акцент6 63_ИД106142010 ДО 17.09.14" xfId="2797"/>
    <cellStyle name="60% - Акцент6 64" xfId="2798"/>
    <cellStyle name="60% - Акцент6 64 2" xfId="2799"/>
    <cellStyle name="60% - Акцент6 64 3" xfId="4138"/>
    <cellStyle name="60% - Акцент6 64 4" xfId="4139"/>
    <cellStyle name="60% - Акцент6 64_ИД106142010 ДО 17.09.14" xfId="2800"/>
    <cellStyle name="60% - Акцент6 65" xfId="2801"/>
    <cellStyle name="60% - Акцент6 65 2" xfId="2802"/>
    <cellStyle name="60% - Акцент6 65 3" xfId="4140"/>
    <cellStyle name="60% - Акцент6 65 4" xfId="4141"/>
    <cellStyle name="60% - Акцент6 65_ИД106142010 ДО 17.09.14" xfId="2803"/>
    <cellStyle name="60% - Акцент6 66" xfId="2804"/>
    <cellStyle name="60% - Акцент6 66 2" xfId="2805"/>
    <cellStyle name="60% - Акцент6 66 3" xfId="4142"/>
    <cellStyle name="60% - Акцент6 66 4" xfId="4143"/>
    <cellStyle name="60% - Акцент6 67" xfId="2806"/>
    <cellStyle name="60% - Акцент6 67 2" xfId="2807"/>
    <cellStyle name="60% - Акцент6 67 3" xfId="4144"/>
    <cellStyle name="60% - Акцент6 67 4" xfId="4145"/>
    <cellStyle name="60% - Акцент6 68" xfId="2808"/>
    <cellStyle name="60% - Акцент6 68 2" xfId="2809"/>
    <cellStyle name="60% - Акцент6 68 3" xfId="4146"/>
    <cellStyle name="60% - Акцент6 68 4" xfId="4147"/>
    <cellStyle name="60% - Акцент6 69" xfId="2810"/>
    <cellStyle name="60% - Акцент6 69 2" xfId="2811"/>
    <cellStyle name="60% - Акцент6 69 3" xfId="4148"/>
    <cellStyle name="60% - Акцент6 69 4" xfId="4149"/>
    <cellStyle name="60% - Акцент6 7" xfId="2812"/>
    <cellStyle name="60% - Акцент6 70" xfId="2813"/>
    <cellStyle name="60% - Акцент6 70 2" xfId="2814"/>
    <cellStyle name="60% - Акцент6 70 3" xfId="4150"/>
    <cellStyle name="60% - Акцент6 70 4" xfId="4151"/>
    <cellStyle name="60% - Акцент6 71" xfId="2815"/>
    <cellStyle name="60% - Акцент6 71 2" xfId="2816"/>
    <cellStyle name="60% - Акцент6 71 3" xfId="4152"/>
    <cellStyle name="60% - Акцент6 71 4" xfId="4153"/>
    <cellStyle name="60% - Акцент6 72" xfId="2817"/>
    <cellStyle name="60% - Акцент6 72 2" xfId="2818"/>
    <cellStyle name="60% - Акцент6 72 3" xfId="4154"/>
    <cellStyle name="60% - Акцент6 72 4" xfId="4155"/>
    <cellStyle name="60% - Акцент6 73" xfId="2819"/>
    <cellStyle name="60% - Акцент6 73 2" xfId="2820"/>
    <cellStyle name="60% - Акцент6 73 3" xfId="4156"/>
    <cellStyle name="60% - Акцент6 73 4" xfId="4157"/>
    <cellStyle name="60% - Акцент6 74" xfId="2821"/>
    <cellStyle name="60% - Акцент6 74 2" xfId="2822"/>
    <cellStyle name="60% - Акцент6 74 3" xfId="4158"/>
    <cellStyle name="60% - Акцент6 74 4" xfId="4159"/>
    <cellStyle name="60% - Акцент6 75" xfId="2823"/>
    <cellStyle name="60% - Акцент6 75 2" xfId="2824"/>
    <cellStyle name="60% - Акцент6 75 3" xfId="4160"/>
    <cellStyle name="60% - Акцент6 75 4" xfId="4161"/>
    <cellStyle name="60% - Акцент6 76" xfId="2825"/>
    <cellStyle name="60% - Акцент6 76 2" xfId="2826"/>
    <cellStyle name="60% - Акцент6 76 3" xfId="4162"/>
    <cellStyle name="60% - Акцент6 76 4" xfId="4163"/>
    <cellStyle name="60% - Акцент6 77" xfId="2827"/>
    <cellStyle name="60% - Акцент6 77 2" xfId="2828"/>
    <cellStyle name="60% - Акцент6 77 3" xfId="4164"/>
    <cellStyle name="60% - Акцент6 77 4" xfId="4165"/>
    <cellStyle name="60% - Акцент6 78" xfId="2829"/>
    <cellStyle name="60% - Акцент6 78 2" xfId="2830"/>
    <cellStyle name="60% - Акцент6 78 3" xfId="4166"/>
    <cellStyle name="60% - Акцент6 78 4" xfId="4167"/>
    <cellStyle name="60% - Акцент6 79" xfId="2831"/>
    <cellStyle name="60% - Акцент6 79 2" xfId="2832"/>
    <cellStyle name="60% - Акцент6 79 3" xfId="4168"/>
    <cellStyle name="60% - Акцент6 79 4" xfId="4169"/>
    <cellStyle name="60% - Акцент6 8" xfId="2833"/>
    <cellStyle name="60% - Акцент6 80" xfId="2834"/>
    <cellStyle name="60% - Акцент6 80 2" xfId="2835"/>
    <cellStyle name="60% - Акцент6 80 3" xfId="4170"/>
    <cellStyle name="60% - Акцент6 80 4" xfId="4171"/>
    <cellStyle name="60% - Акцент6 81" xfId="2836"/>
    <cellStyle name="60% - Акцент6 81 2" xfId="2837"/>
    <cellStyle name="60% - Акцент6 81 3" xfId="4172"/>
    <cellStyle name="60% - Акцент6 81 4" xfId="4173"/>
    <cellStyle name="60% - Акцент6 82" xfId="2838"/>
    <cellStyle name="60% - Акцент6 82 2" xfId="2839"/>
    <cellStyle name="60% - Акцент6 82 3" xfId="4174"/>
    <cellStyle name="60% - Акцент6 82 4" xfId="4175"/>
    <cellStyle name="60% - Акцент6 83" xfId="2840"/>
    <cellStyle name="60% - Акцент6 83 2" xfId="2841"/>
    <cellStyle name="60% - Акцент6 83 3" xfId="4176"/>
    <cellStyle name="60% - Акцент6 83 4" xfId="4177"/>
    <cellStyle name="60% - Акцент6 84" xfId="2842"/>
    <cellStyle name="60% - Акцент6 84 2" xfId="2843"/>
    <cellStyle name="60% - Акцент6 84 3" xfId="4178"/>
    <cellStyle name="60% - Акцент6 84 4" xfId="4179"/>
    <cellStyle name="60% - Акцент6 85" xfId="2844"/>
    <cellStyle name="60% - Акцент6 85 2" xfId="2845"/>
    <cellStyle name="60% - Акцент6 85 3" xfId="4180"/>
    <cellStyle name="60% - Акцент6 85 4" xfId="4181"/>
    <cellStyle name="60% - Акцент6 86" xfId="2846"/>
    <cellStyle name="60% - Акцент6 86 2" xfId="2847"/>
    <cellStyle name="60% - Акцент6 86 3" xfId="4182"/>
    <cellStyle name="60% - Акцент6 86 4" xfId="4183"/>
    <cellStyle name="60% - Акцент6 87" xfId="2848"/>
    <cellStyle name="60% - Акцент6 87 2" xfId="2849"/>
    <cellStyle name="60% - Акцент6 87 3" xfId="4184"/>
    <cellStyle name="60% - Акцент6 87 4" xfId="4185"/>
    <cellStyle name="60% - Акцент6 88" xfId="2850"/>
    <cellStyle name="60% - Акцент6 88 2" xfId="2851"/>
    <cellStyle name="60% - Акцент6 88 3" xfId="4186"/>
    <cellStyle name="60% - Акцент6 88 4" xfId="4187"/>
    <cellStyle name="60% - Акцент6 89" xfId="2852"/>
    <cellStyle name="60% - Акцент6 89 2" xfId="2853"/>
    <cellStyle name="60% - Акцент6 89 3" xfId="4188"/>
    <cellStyle name="60% - Акцент6 89 4" xfId="4189"/>
    <cellStyle name="60% - Акцент6 9" xfId="2854"/>
    <cellStyle name="60% - Акцент6 90" xfId="2855"/>
    <cellStyle name="60% - Акцент6 90 2" xfId="2856"/>
    <cellStyle name="60% - Акцент6 90 3" xfId="4190"/>
    <cellStyle name="60% - Акцент6 90 4" xfId="4191"/>
    <cellStyle name="60% - Акцент6 91" xfId="2857"/>
    <cellStyle name="60% - Акцент6 91 2" xfId="2858"/>
    <cellStyle name="60% - Акцент6 91 3" xfId="4192"/>
    <cellStyle name="60% - Акцент6 91 4" xfId="4193"/>
    <cellStyle name="60% - Акцент6 92" xfId="2859"/>
    <cellStyle name="60% - Акцент6 92 2" xfId="2860"/>
    <cellStyle name="60% - Акцент6 92 3" xfId="4194"/>
    <cellStyle name="60% - Акцент6 92 4" xfId="4195"/>
    <cellStyle name="60% - Акцент6 93" xfId="2861"/>
    <cellStyle name="60% - Акцент6 93 2" xfId="2862"/>
    <cellStyle name="60% - Акцент6 93 3" xfId="4196"/>
    <cellStyle name="60% - Акцент6 93 4" xfId="4197"/>
    <cellStyle name="60% - Акцент6 94" xfId="2863"/>
    <cellStyle name="60% - Акцент6 94 2" xfId="2864"/>
    <cellStyle name="60% - Акцент6 94 3" xfId="4198"/>
    <cellStyle name="60% - Акцент6 94 4" xfId="4199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азвание 4" xfId="2976"/>
    <cellStyle name="Нейтральный" xfId="2977" builtinId="28" customBuiltin="1"/>
    <cellStyle name="Нейтральный 2" xfId="2978"/>
    <cellStyle name="Нейтральный 3" xfId="2979"/>
    <cellStyle name="Обычный" xfId="0" builtinId="0"/>
    <cellStyle name="Обычный 10" xfId="2980"/>
    <cellStyle name="Обычный 11" xfId="2981"/>
    <cellStyle name="Обычный 12" xfId="2982"/>
    <cellStyle name="Обычный 13" xfId="2983"/>
    <cellStyle name="Обычный 14" xfId="2984"/>
    <cellStyle name="Обычный 15" xfId="2985"/>
    <cellStyle name="Обычный 16" xfId="2986"/>
    <cellStyle name="Обычный 17" xfId="2987"/>
    <cellStyle name="Обычный 18" xfId="2988"/>
    <cellStyle name="Обычный 19" xfId="2989"/>
    <cellStyle name="Обычный 2" xfId="2990"/>
    <cellStyle name="Обычный 2 2" xfId="2991"/>
    <cellStyle name="Обычный 2 3" xfId="2992"/>
    <cellStyle name="Обычный 20" xfId="2993"/>
    <cellStyle name="Обычный 21" xfId="2994"/>
    <cellStyle name="Обычный 22" xfId="2995"/>
    <cellStyle name="Обычный 23" xfId="2996"/>
    <cellStyle name="Обычный 24" xfId="2997"/>
    <cellStyle name="Обычный 24 2" xfId="2998"/>
    <cellStyle name="Обычный 24 3" xfId="2999"/>
    <cellStyle name="Обычный 25" xfId="3000"/>
    <cellStyle name="Обычный 26" xfId="3001"/>
    <cellStyle name="Обычный 27" xfId="3002"/>
    <cellStyle name="Обычный 28" xfId="3003"/>
    <cellStyle name="Обычный 29" xfId="3004"/>
    <cellStyle name="Обычный 3" xfId="3005"/>
    <cellStyle name="Обычный 30" xfId="3006"/>
    <cellStyle name="Обычный 31" xfId="3007"/>
    <cellStyle name="Обычный 32" xfId="3008"/>
    <cellStyle name="Обычный 33" xfId="3009"/>
    <cellStyle name="Обычный 34" xfId="3010"/>
    <cellStyle name="Обычный 35" xfId="3011"/>
    <cellStyle name="Обычный 36" xfId="3012"/>
    <cellStyle name="Обычный 37" xfId="3013"/>
    <cellStyle name="Обычный 37 2" xfId="3014"/>
    <cellStyle name="Обычный 37_ИД287146010" xfId="3015"/>
    <cellStyle name="Обычный 38" xfId="3016"/>
    <cellStyle name="Обычный 39" xfId="3017"/>
    <cellStyle name="Обычный 4" xfId="3018"/>
    <cellStyle name="Обычный 40" xfId="3019"/>
    <cellStyle name="Обычный 41" xfId="3020"/>
    <cellStyle name="Обычный 42" xfId="3021"/>
    <cellStyle name="Обычный 43" xfId="3022"/>
    <cellStyle name="Обычный 44" xfId="3023"/>
    <cellStyle name="Обычный 45" xfId="3024"/>
    <cellStyle name="Обычный 46" xfId="3025"/>
    <cellStyle name="Обычный 47" xfId="3026"/>
    <cellStyle name="Обычный 48" xfId="3027"/>
    <cellStyle name="Обычный 49" xfId="3028"/>
    <cellStyle name="Обычный 5" xfId="3029"/>
    <cellStyle name="Обычный 50" xfId="3030"/>
    <cellStyle name="Обычный 51" xfId="3031"/>
    <cellStyle name="Обычный 52" xfId="3032"/>
    <cellStyle name="Обычный 53" xfId="3033"/>
    <cellStyle name="Обычный 54" xfId="3034"/>
    <cellStyle name="Обычный 55" xfId="3035"/>
    <cellStyle name="Обычный 55 2" xfId="4200"/>
    <cellStyle name="Обычный 55 3" xfId="4201"/>
    <cellStyle name="Обычный 55 4" xfId="4202"/>
    <cellStyle name="Обычный 56" xfId="3036"/>
    <cellStyle name="Обычный 57" xfId="3037"/>
    <cellStyle name="Обычный 58" xfId="3038"/>
    <cellStyle name="Обычный 59" xfId="3039"/>
    <cellStyle name="Обычный 6" xfId="3040"/>
    <cellStyle name="Обычный 60" xfId="3041"/>
    <cellStyle name="Обычный 61" xfId="3042"/>
    <cellStyle name="Обычный 62" xfId="3043"/>
    <cellStyle name="Обычный 63" xfId="3044"/>
    <cellStyle name="Обычный 64" xfId="3045"/>
    <cellStyle name="Обычный 64 2" xfId="4203"/>
    <cellStyle name="Обычный 65" xfId="3046"/>
    <cellStyle name="Обычный 66" xfId="3047"/>
    <cellStyle name="Обычный 67" xfId="3048"/>
    <cellStyle name="Обычный 68" xfId="3049"/>
    <cellStyle name="Обычный 69" xfId="3050"/>
    <cellStyle name="Обычный 69 10" xfId="4373"/>
    <cellStyle name="Обычный 69 2" xfId="4204"/>
    <cellStyle name="Обычный 69 3" xfId="4205"/>
    <cellStyle name="Обычный 69 4" xfId="4206"/>
    <cellStyle name="Обычный 69 5" xfId="4207"/>
    <cellStyle name="Обычный 69 6" xfId="4208"/>
    <cellStyle name="Обычный 69 7" xfId="4209"/>
    <cellStyle name="Обычный 69 8" xfId="4369"/>
    <cellStyle name="Обычный 69 9" xfId="4371"/>
    <cellStyle name="Обычный 7" xfId="3051"/>
    <cellStyle name="Обычный 70" xfId="3052"/>
    <cellStyle name="Обычный 71" xfId="3053"/>
    <cellStyle name="Обычный 72" xfId="3054"/>
    <cellStyle name="Обычный 73" xfId="3055"/>
    <cellStyle name="Обычный 74" xfId="3056"/>
    <cellStyle name="Обычный 75" xfId="3057"/>
    <cellStyle name="Обычный 76" xfId="3058"/>
    <cellStyle name="Обычный 77" xfId="4368"/>
    <cellStyle name="Обычный 78" xfId="4370"/>
    <cellStyle name="Обычный 79" xfId="4372"/>
    <cellStyle name="Обычный 8" xfId="3059"/>
    <cellStyle name="Обычный 9" xfId="3060"/>
    <cellStyle name="Обычный_Базальтовое суперт волокно  все диаметры 70314" xfId="3061"/>
    <cellStyle name="Обычный_ИД1209013010САРЫКУЛЬСКАЯ ПОСЛЕ ЭКСПЕРТ" xfId="3062"/>
    <cellStyle name="Обычный_Лист1" xfId="3479"/>
    <cellStyle name="Обычный_Счет-фактура Экспертизе" xfId="3063"/>
    <cellStyle name="Плохой" xfId="3064" builtinId="27" customBuiltin="1"/>
    <cellStyle name="Плохой 2" xfId="3065"/>
    <cellStyle name="Плохой 3" xfId="3066"/>
    <cellStyle name="Пояснение" xfId="3067" builtinId="53" customBuiltin="1"/>
    <cellStyle name="Пояснение 2" xfId="3068"/>
    <cellStyle name="Пояснение 3" xfId="3069"/>
    <cellStyle name="Примечание" xfId="3070" builtinId="10" customBuiltin="1"/>
    <cellStyle name="Примечание 10" xfId="3071"/>
    <cellStyle name="Примечание 10 2" xfId="3072"/>
    <cellStyle name="Примечание 100" xfId="3073"/>
    <cellStyle name="Примечание 100 2" xfId="3074"/>
    <cellStyle name="Примечание 101" xfId="3075"/>
    <cellStyle name="Примечание 101 2" xfId="3076"/>
    <cellStyle name="Примечание 102" xfId="3077"/>
    <cellStyle name="Примечание 102 2" xfId="3078"/>
    <cellStyle name="Примечание 103" xfId="3079"/>
    <cellStyle name="Примечание 103 2" xfId="3080"/>
    <cellStyle name="Примечание 104" xfId="3081"/>
    <cellStyle name="Примечание 104 2" xfId="3082"/>
    <cellStyle name="Примечание 105" xfId="3083"/>
    <cellStyle name="Примечание 105 2" xfId="3084"/>
    <cellStyle name="Примечание 106" xfId="3085"/>
    <cellStyle name="Примечание 106 2" xfId="3086"/>
    <cellStyle name="Примечание 107" xfId="3087"/>
    <cellStyle name="Примечание 107 2" xfId="3088"/>
    <cellStyle name="Примечание 108" xfId="3089"/>
    <cellStyle name="Примечание 108 2" xfId="3090"/>
    <cellStyle name="Примечание 109" xfId="3091"/>
    <cellStyle name="Примечание 109 2" xfId="3092"/>
    <cellStyle name="Примечание 11" xfId="3093"/>
    <cellStyle name="Примечание 11 2" xfId="3094"/>
    <cellStyle name="Примечание 110" xfId="3095"/>
    <cellStyle name="Примечание 110 2" xfId="3096"/>
    <cellStyle name="Примечание 111" xfId="3097"/>
    <cellStyle name="Примечание 111 2" xfId="3098"/>
    <cellStyle name="Примечание 112" xfId="3099"/>
    <cellStyle name="Примечание 112 2" xfId="3100"/>
    <cellStyle name="Примечание 113" xfId="3101"/>
    <cellStyle name="Примечание 113 2" xfId="3102"/>
    <cellStyle name="Примечание 114" xfId="3103"/>
    <cellStyle name="Примечание 114 2" xfId="3104"/>
    <cellStyle name="Примечание 115" xfId="3105"/>
    <cellStyle name="Примечание 115 2" xfId="3106"/>
    <cellStyle name="Примечание 116" xfId="3107"/>
    <cellStyle name="Примечание 116 2" xfId="3108"/>
    <cellStyle name="Примечание 117" xfId="3109"/>
    <cellStyle name="Примечание 117 2" xfId="3110"/>
    <cellStyle name="Примечание 118" xfId="3111"/>
    <cellStyle name="Примечание 118 2" xfId="3112"/>
    <cellStyle name="Примечание 119" xfId="3113"/>
    <cellStyle name="Примечание 119 2" xfId="3114"/>
    <cellStyle name="Примечание 12" xfId="3115"/>
    <cellStyle name="Примечание 12 2" xfId="3116"/>
    <cellStyle name="Примечание 120" xfId="3117"/>
    <cellStyle name="Примечание 120 2" xfId="3118"/>
    <cellStyle name="Примечание 121" xfId="3119"/>
    <cellStyle name="Примечание 121 2" xfId="3120"/>
    <cellStyle name="Примечание 122" xfId="3121"/>
    <cellStyle name="Примечание 122 2" xfId="3122"/>
    <cellStyle name="Примечание 123" xfId="3123"/>
    <cellStyle name="Примечание 123 2" xfId="3124"/>
    <cellStyle name="Примечание 124" xfId="3125"/>
    <cellStyle name="Примечание 124 2" xfId="3126"/>
    <cellStyle name="Примечание 125" xfId="3127"/>
    <cellStyle name="Примечание 125 2" xfId="3128"/>
    <cellStyle name="Примечание 126" xfId="3129"/>
    <cellStyle name="Примечание 126 2" xfId="3130"/>
    <cellStyle name="Примечание 127" xfId="3131"/>
    <cellStyle name="Примечание 127 2" xfId="3132"/>
    <cellStyle name="Примечание 128" xfId="3133"/>
    <cellStyle name="Примечание 129" xfId="3134"/>
    <cellStyle name="Примечание 13" xfId="3135"/>
    <cellStyle name="Примечание 13 2" xfId="3136"/>
    <cellStyle name="Примечание 130" xfId="4210"/>
    <cellStyle name="Примечание 131" xfId="4211"/>
    <cellStyle name="Примечание 132" xfId="4212"/>
    <cellStyle name="Примечание 133" xfId="4213"/>
    <cellStyle name="Примечание 134" xfId="4214"/>
    <cellStyle name="Примечание 135" xfId="4215"/>
    <cellStyle name="Примечание 136" xfId="4216"/>
    <cellStyle name="Примечание 137" xfId="4217"/>
    <cellStyle name="Примечание 138" xfId="4218"/>
    <cellStyle name="Примечание 139" xfId="4219"/>
    <cellStyle name="Примечание 14" xfId="3137"/>
    <cellStyle name="Примечание 14 2" xfId="3138"/>
    <cellStyle name="Примечание 140" xfId="4220"/>
    <cellStyle name="Примечание 141" xfId="4221"/>
    <cellStyle name="Примечание 15" xfId="3139"/>
    <cellStyle name="Примечание 15 2" xfId="3140"/>
    <cellStyle name="Примечание 16" xfId="3141"/>
    <cellStyle name="Примечание 16 2" xfId="3142"/>
    <cellStyle name="Примечание 17" xfId="3143"/>
    <cellStyle name="Примечание 17 2" xfId="3144"/>
    <cellStyle name="Примечание 18" xfId="3145"/>
    <cellStyle name="Примечание 18 2" xfId="3146"/>
    <cellStyle name="Примечание 19" xfId="3147"/>
    <cellStyle name="Примечание 19 2" xfId="3148"/>
    <cellStyle name="Примечание 19 3" xfId="3149"/>
    <cellStyle name="Примечание 19 4" xfId="3150"/>
    <cellStyle name="Примечание 19 5" xfId="3151"/>
    <cellStyle name="Примечание 2" xfId="3152"/>
    <cellStyle name="Примечание 2 2" xfId="3153"/>
    <cellStyle name="Примечание 2 3" xfId="3154"/>
    <cellStyle name="Примечание 20" xfId="3155"/>
    <cellStyle name="Примечание 20 2" xfId="3156"/>
    <cellStyle name="Примечание 20 3" xfId="3157"/>
    <cellStyle name="Примечание 20 4" xfId="3158"/>
    <cellStyle name="Примечание 20 5" xfId="3159"/>
    <cellStyle name="Примечание 21" xfId="3160"/>
    <cellStyle name="Примечание 21 2" xfId="3161"/>
    <cellStyle name="Примечание 21 3" xfId="3162"/>
    <cellStyle name="Примечание 21 4" xfId="3163"/>
    <cellStyle name="Примечание 21 5" xfId="3164"/>
    <cellStyle name="Примечание 22" xfId="3165"/>
    <cellStyle name="Примечание 22 2" xfId="3166"/>
    <cellStyle name="Примечание 22 3" xfId="3167"/>
    <cellStyle name="Примечание 22 3 2" xfId="3168"/>
    <cellStyle name="Примечание 22 3 2 2" xfId="3169"/>
    <cellStyle name="Примечание 22 4" xfId="3170"/>
    <cellStyle name="Примечание 22 5" xfId="3171"/>
    <cellStyle name="Примечание 23" xfId="3172"/>
    <cellStyle name="Примечание 23 2" xfId="3173"/>
    <cellStyle name="Примечание 23 3" xfId="3174"/>
    <cellStyle name="Примечание 23 3 2" xfId="3175"/>
    <cellStyle name="Примечание 23 3 2 2" xfId="3176"/>
    <cellStyle name="Примечание 23 4" xfId="3177"/>
    <cellStyle name="Примечание 23 5" xfId="3178"/>
    <cellStyle name="Примечание 24" xfId="3179"/>
    <cellStyle name="Примечание 24 2" xfId="3180"/>
    <cellStyle name="Примечание 24 3" xfId="3181"/>
    <cellStyle name="Примечание 24 3 2" xfId="3182"/>
    <cellStyle name="Примечание 24 3 2 2" xfId="3183"/>
    <cellStyle name="Примечание 24 4" xfId="3184"/>
    <cellStyle name="Примечание 24 5" xfId="3185"/>
    <cellStyle name="Примечание 25" xfId="3186"/>
    <cellStyle name="Примечание 25 2" xfId="3187"/>
    <cellStyle name="Примечание 25 3" xfId="3188"/>
    <cellStyle name="Примечание 25 3 2" xfId="3189"/>
    <cellStyle name="Примечание 25 3 2 2" xfId="3190"/>
    <cellStyle name="Примечание 25 4" xfId="3191"/>
    <cellStyle name="Примечание 25 5" xfId="3192"/>
    <cellStyle name="Примечание 26" xfId="3193"/>
    <cellStyle name="Примечание 26 2" xfId="3194"/>
    <cellStyle name="Примечание 26 3" xfId="3195"/>
    <cellStyle name="Примечание 26 3 2" xfId="3196"/>
    <cellStyle name="Примечание 26 3 2 2" xfId="3197"/>
    <cellStyle name="Примечание 26 4" xfId="3198"/>
    <cellStyle name="Примечание 26 5" xfId="3199"/>
    <cellStyle name="Примечание 27" xfId="3200"/>
    <cellStyle name="Примечание 27 2" xfId="3201"/>
    <cellStyle name="Примечание 27 3" xfId="3202"/>
    <cellStyle name="Примечание 27 3 2" xfId="3203"/>
    <cellStyle name="Примечание 27 3 2 2" xfId="3204"/>
    <cellStyle name="Примечание 27 4" xfId="3205"/>
    <cellStyle name="Примечание 27 5" xfId="3206"/>
    <cellStyle name="Примечание 28" xfId="3207"/>
    <cellStyle name="Примечание 28 2" xfId="3208"/>
    <cellStyle name="Примечание 28 3" xfId="3209"/>
    <cellStyle name="Примечание 28 3 2" xfId="3210"/>
    <cellStyle name="Примечание 28 3 2 2" xfId="3211"/>
    <cellStyle name="Примечание 28 4" xfId="3212"/>
    <cellStyle name="Примечание 28 5" xfId="3213"/>
    <cellStyle name="Примечание 29" xfId="3214"/>
    <cellStyle name="Примечание 29 2" xfId="3215"/>
    <cellStyle name="Примечание 29 3" xfId="3216"/>
    <cellStyle name="Примечание 29 3 2" xfId="3217"/>
    <cellStyle name="Примечание 29 3 2 2" xfId="3218"/>
    <cellStyle name="Примечание 29 4" xfId="3219"/>
    <cellStyle name="Примечание 29 5" xfId="3220"/>
    <cellStyle name="Примечание 3" xfId="3221"/>
    <cellStyle name="Примечание 3 2" xfId="3222"/>
    <cellStyle name="Примечание 30" xfId="3223"/>
    <cellStyle name="Примечание 30 2" xfId="3224"/>
    <cellStyle name="Примечание 30 3" xfId="3225"/>
    <cellStyle name="Примечание 30 3 2" xfId="3226"/>
    <cellStyle name="Примечание 30 3 2 2" xfId="3227"/>
    <cellStyle name="Примечание 30 4" xfId="3228"/>
    <cellStyle name="Примечание 30 5" xfId="3229"/>
    <cellStyle name="Примечание 31" xfId="3230"/>
    <cellStyle name="Примечание 31 2" xfId="3231"/>
    <cellStyle name="Примечание 31 2 2" xfId="3232"/>
    <cellStyle name="Примечание 31 2 2 2" xfId="3233"/>
    <cellStyle name="Примечание 31 3" xfId="3234"/>
    <cellStyle name="Примечание 31 4" xfId="3235"/>
    <cellStyle name="Примечание 32" xfId="3236"/>
    <cellStyle name="Примечание 32 2" xfId="3237"/>
    <cellStyle name="Примечание 32 2 2" xfId="3238"/>
    <cellStyle name="Примечание 32 2 2 2" xfId="3239"/>
    <cellStyle name="Примечание 32 3" xfId="3240"/>
    <cellStyle name="Примечание 32 4" xfId="3241"/>
    <cellStyle name="Примечание 33" xfId="3242"/>
    <cellStyle name="Примечание 33 2" xfId="3243"/>
    <cellStyle name="Примечание 33 2 2" xfId="3244"/>
    <cellStyle name="Примечание 33 2 2 2" xfId="3245"/>
    <cellStyle name="Примечание 33 3" xfId="3246"/>
    <cellStyle name="Примечание 33 4" xfId="3247"/>
    <cellStyle name="Примечание 34" xfId="3248"/>
    <cellStyle name="Примечание 34 2" xfId="3249"/>
    <cellStyle name="Примечание 34 2 2" xfId="3250"/>
    <cellStyle name="Примечание 34 2 2 2" xfId="3251"/>
    <cellStyle name="Примечание 34 3" xfId="3252"/>
    <cellStyle name="Примечание 34 4" xfId="3253"/>
    <cellStyle name="Примечание 35" xfId="3254"/>
    <cellStyle name="Примечание 35 2" xfId="3255"/>
    <cellStyle name="Примечание 35 2 2" xfId="3256"/>
    <cellStyle name="Примечание 35 2 2 2" xfId="3257"/>
    <cellStyle name="Примечание 35 3" xfId="3258"/>
    <cellStyle name="Примечание 35 4" xfId="3259"/>
    <cellStyle name="Примечание 36" xfId="3260"/>
    <cellStyle name="Примечание 36 2" xfId="3261"/>
    <cellStyle name="Примечание 36 2 2" xfId="3262"/>
    <cellStyle name="Примечание 36 2 2 2" xfId="3263"/>
    <cellStyle name="Примечание 36 3" xfId="3264"/>
    <cellStyle name="Примечание 36 4" xfId="3265"/>
    <cellStyle name="Примечание 37" xfId="3266"/>
    <cellStyle name="Примечание 37 2" xfId="3267"/>
    <cellStyle name="Примечание 37 2 2" xfId="3268"/>
    <cellStyle name="Примечание 37 2 2 2" xfId="3269"/>
    <cellStyle name="Примечание 37 3" xfId="3270"/>
    <cellStyle name="Примечание 37 4" xfId="3271"/>
    <cellStyle name="Примечание 38" xfId="3272"/>
    <cellStyle name="Примечание 38 2" xfId="3273"/>
    <cellStyle name="Примечание 38 2 2" xfId="3274"/>
    <cellStyle name="Примечание 38 2 2 2" xfId="3275"/>
    <cellStyle name="Примечание 38 3" xfId="3276"/>
    <cellStyle name="Примечание 38 4" xfId="3277"/>
    <cellStyle name="Примечание 39" xfId="3278"/>
    <cellStyle name="Примечание 39 2" xfId="3279"/>
    <cellStyle name="Примечание 39 2 2" xfId="3280"/>
    <cellStyle name="Примечание 39 2 2 2" xfId="3281"/>
    <cellStyle name="Примечание 39 3" xfId="3282"/>
    <cellStyle name="Примечание 39 4" xfId="3283"/>
    <cellStyle name="Примечание 4" xfId="3284"/>
    <cellStyle name="Примечание 4 2" xfId="3285"/>
    <cellStyle name="Примечание 40" xfId="3286"/>
    <cellStyle name="Примечание 40 2" xfId="3287"/>
    <cellStyle name="Примечание 40 2 2" xfId="3288"/>
    <cellStyle name="Примечание 40 2 2 2" xfId="3289"/>
    <cellStyle name="Примечание 40 3" xfId="3290"/>
    <cellStyle name="Примечание 40 4" xfId="3291"/>
    <cellStyle name="Примечание 41" xfId="3292"/>
    <cellStyle name="Примечание 41 2" xfId="3293"/>
    <cellStyle name="Примечание 41 2 2" xfId="3294"/>
    <cellStyle name="Примечание 41 2 2 2" xfId="3295"/>
    <cellStyle name="Примечание 41 3" xfId="3296"/>
    <cellStyle name="Примечание 41 4" xfId="3297"/>
    <cellStyle name="Примечание 42" xfId="3298"/>
    <cellStyle name="Примечание 42 2" xfId="3299"/>
    <cellStyle name="Примечание 42 2 2" xfId="3300"/>
    <cellStyle name="Примечание 42 2 2 2" xfId="3301"/>
    <cellStyle name="Примечание 42 3" xfId="3302"/>
    <cellStyle name="Примечание 42 4" xfId="3303"/>
    <cellStyle name="Примечание 43" xfId="3304"/>
    <cellStyle name="Примечание 43 2" xfId="3305"/>
    <cellStyle name="Примечание 43 2 2" xfId="3306"/>
    <cellStyle name="Примечание 43 2 2 2" xfId="3307"/>
    <cellStyle name="Примечание 43 3" xfId="3308"/>
    <cellStyle name="Примечание 43 4" xfId="3309"/>
    <cellStyle name="Примечание 44" xfId="3310"/>
    <cellStyle name="Примечание 44 2" xfId="3311"/>
    <cellStyle name="Примечание 44 2 2" xfId="3312"/>
    <cellStyle name="Примечание 44 2 2 2" xfId="3313"/>
    <cellStyle name="Примечание 44 3" xfId="3314"/>
    <cellStyle name="Примечание 44 4" xfId="3315"/>
    <cellStyle name="Примечание 45" xfId="3316"/>
    <cellStyle name="Примечание 45 2" xfId="3317"/>
    <cellStyle name="Примечание 45 2 2" xfId="3318"/>
    <cellStyle name="Примечание 45 2 2 2" xfId="3319"/>
    <cellStyle name="Примечание 45 3" xfId="3320"/>
    <cellStyle name="Примечание 45 4" xfId="3321"/>
    <cellStyle name="Примечание 46" xfId="3322"/>
    <cellStyle name="Примечание 46 2" xfId="3323"/>
    <cellStyle name="Примечание 46 2 2" xfId="3324"/>
    <cellStyle name="Примечание 46 2 2 2" xfId="3325"/>
    <cellStyle name="Примечание 46 3" xfId="3326"/>
    <cellStyle name="Примечание 46 4" xfId="3327"/>
    <cellStyle name="Примечание 47" xfId="3328"/>
    <cellStyle name="Примечание 47 2" xfId="3329"/>
    <cellStyle name="Примечание 47 2 2" xfId="3330"/>
    <cellStyle name="Примечание 47 2 2 2" xfId="3331"/>
    <cellStyle name="Примечание 47 3" xfId="3332"/>
    <cellStyle name="Примечание 47 4" xfId="3333"/>
    <cellStyle name="Примечание 48" xfId="3334"/>
    <cellStyle name="Примечание 48 2" xfId="3335"/>
    <cellStyle name="Примечание 48 2 2" xfId="3336"/>
    <cellStyle name="Примечание 48 2 2 2" xfId="3337"/>
    <cellStyle name="Примечание 48 3" xfId="3338"/>
    <cellStyle name="Примечание 48 4" xfId="3339"/>
    <cellStyle name="Примечание 49" xfId="3340"/>
    <cellStyle name="Примечание 49 2" xfId="3341"/>
    <cellStyle name="Примечание 49 2 2" xfId="3342"/>
    <cellStyle name="Примечание 49 2 2 2" xfId="3343"/>
    <cellStyle name="Примечание 49 3" xfId="3344"/>
    <cellStyle name="Примечание 49 4" xfId="3345"/>
    <cellStyle name="Примечание 5" xfId="3346"/>
    <cellStyle name="Примечание 5 2" xfId="3347"/>
    <cellStyle name="Примечание 50" xfId="3348"/>
    <cellStyle name="Примечание 50 2" xfId="3349"/>
    <cellStyle name="Примечание 50 3" xfId="4222"/>
    <cellStyle name="Примечание 50 4" xfId="4223"/>
    <cellStyle name="Примечание 51" xfId="3350"/>
    <cellStyle name="Примечание 51 2" xfId="3351"/>
    <cellStyle name="Примечание 51 3" xfId="4224"/>
    <cellStyle name="Примечание 51 4" xfId="4225"/>
    <cellStyle name="Примечание 52" xfId="3352"/>
    <cellStyle name="Примечание 52 2" xfId="3353"/>
    <cellStyle name="Примечание 52 3" xfId="4226"/>
    <cellStyle name="Примечание 52 4" xfId="4227"/>
    <cellStyle name="Примечание 53" xfId="3354"/>
    <cellStyle name="Примечание 53 2" xfId="3355"/>
    <cellStyle name="Примечание 53 3" xfId="4228"/>
    <cellStyle name="Примечание 53 4" xfId="4229"/>
    <cellStyle name="Примечание 54" xfId="3356"/>
    <cellStyle name="Примечание 54 2" xfId="3357"/>
    <cellStyle name="Примечание 54 3" xfId="4230"/>
    <cellStyle name="Примечание 54 4" xfId="4231"/>
    <cellStyle name="Примечание 55" xfId="3358"/>
    <cellStyle name="Примечание 55 2" xfId="3359"/>
    <cellStyle name="Примечание 55 3" xfId="4232"/>
    <cellStyle name="Примечание 55 4" xfId="4233"/>
    <cellStyle name="Примечание 56" xfId="3360"/>
    <cellStyle name="Примечание 56 2" xfId="3361"/>
    <cellStyle name="Примечание 56 3" xfId="4234"/>
    <cellStyle name="Примечание 56 4" xfId="4235"/>
    <cellStyle name="Примечание 57" xfId="3362"/>
    <cellStyle name="Примечание 57 2" xfId="3363"/>
    <cellStyle name="Примечание 57 3" xfId="4236"/>
    <cellStyle name="Примечание 57 4" xfId="4237"/>
    <cellStyle name="Примечание 58" xfId="3364"/>
    <cellStyle name="Примечание 58 2" xfId="3365"/>
    <cellStyle name="Примечание 58 3" xfId="4238"/>
    <cellStyle name="Примечание 58 4" xfId="4239"/>
    <cellStyle name="Примечание 59" xfId="3366"/>
    <cellStyle name="Примечание 59 2" xfId="3367"/>
    <cellStyle name="Примечание 59 3" xfId="4240"/>
    <cellStyle name="Примечание 59 4" xfId="4241"/>
    <cellStyle name="Примечание 6" xfId="3368"/>
    <cellStyle name="Примечание 6 2" xfId="3369"/>
    <cellStyle name="Примечание 60" xfId="3370"/>
    <cellStyle name="Примечание 60 2" xfId="3371"/>
    <cellStyle name="Примечание 60 3" xfId="4242"/>
    <cellStyle name="Примечание 60 4" xfId="4243"/>
    <cellStyle name="Примечание 61" xfId="3372"/>
    <cellStyle name="Примечание 61 2" xfId="3373"/>
    <cellStyle name="Примечание 61 3" xfId="4244"/>
    <cellStyle name="Примечание 61 4" xfId="4245"/>
    <cellStyle name="Примечание 62" xfId="3374"/>
    <cellStyle name="Примечание 62 2" xfId="3375"/>
    <cellStyle name="Примечание 62 3" xfId="4246"/>
    <cellStyle name="Примечание 62 4" xfId="4247"/>
    <cellStyle name="Примечание 63" xfId="3376"/>
    <cellStyle name="Примечание 63 2" xfId="3377"/>
    <cellStyle name="Примечание 63 3" xfId="4248"/>
    <cellStyle name="Примечание 63 4" xfId="4249"/>
    <cellStyle name="Примечание 64" xfId="3378"/>
    <cellStyle name="Примечание 64 2" xfId="3379"/>
    <cellStyle name="Примечание 64 3" xfId="4250"/>
    <cellStyle name="Примечание 64 4" xfId="4251"/>
    <cellStyle name="Примечание 65" xfId="3380"/>
    <cellStyle name="Примечание 65 2" xfId="3381"/>
    <cellStyle name="Примечание 65 3" xfId="4252"/>
    <cellStyle name="Примечание 65 4" xfId="4253"/>
    <cellStyle name="Примечание 66" xfId="3382"/>
    <cellStyle name="Примечание 66 2" xfId="3383"/>
    <cellStyle name="Примечание 66 3" xfId="4254"/>
    <cellStyle name="Примечание 66 4" xfId="4255"/>
    <cellStyle name="Примечание 67" xfId="3384"/>
    <cellStyle name="Примечание 67 2" xfId="3385"/>
    <cellStyle name="Примечание 67 3" xfId="4256"/>
    <cellStyle name="Примечание 67 4" xfId="4257"/>
    <cellStyle name="Примечание 68" xfId="3386"/>
    <cellStyle name="Примечание 68 2" xfId="3387"/>
    <cellStyle name="Примечание 68 3" xfId="4258"/>
    <cellStyle name="Примечание 68 4" xfId="4259"/>
    <cellStyle name="Примечание 69" xfId="3388"/>
    <cellStyle name="Примечание 69 2" xfId="3389"/>
    <cellStyle name="Примечание 69 3" xfId="4260"/>
    <cellStyle name="Примечание 69 4" xfId="4261"/>
    <cellStyle name="Примечание 7" xfId="3390"/>
    <cellStyle name="Примечание 7 2" xfId="3391"/>
    <cellStyle name="Примечание 70" xfId="3392"/>
    <cellStyle name="Примечание 70 2" xfId="3393"/>
    <cellStyle name="Примечание 70 3" xfId="4262"/>
    <cellStyle name="Примечание 70 4" xfId="4263"/>
    <cellStyle name="Примечание 71" xfId="3394"/>
    <cellStyle name="Примечание 71 2" xfId="3395"/>
    <cellStyle name="Примечание 71 3" xfId="4264"/>
    <cellStyle name="Примечание 71 4" xfId="4265"/>
    <cellStyle name="Примечание 72" xfId="3396"/>
    <cellStyle name="Примечание 72 2" xfId="3397"/>
    <cellStyle name="Примечание 72 3" xfId="4266"/>
    <cellStyle name="Примечание 72 4" xfId="4267"/>
    <cellStyle name="Примечание 73" xfId="3398"/>
    <cellStyle name="Примечание 73 2" xfId="3399"/>
    <cellStyle name="Примечание 73 3" xfId="4268"/>
    <cellStyle name="Примечание 73 4" xfId="4269"/>
    <cellStyle name="Примечание 74" xfId="3400"/>
    <cellStyle name="Примечание 74 2" xfId="3401"/>
    <cellStyle name="Примечание 74 3" xfId="4270"/>
    <cellStyle name="Примечание 74 4" xfId="4271"/>
    <cellStyle name="Примечание 75" xfId="3402"/>
    <cellStyle name="Примечание 75 2" xfId="3403"/>
    <cellStyle name="Примечание 75 3" xfId="4272"/>
    <cellStyle name="Примечание 75 4" xfId="4273"/>
    <cellStyle name="Примечание 76" xfId="3404"/>
    <cellStyle name="Примечание 76 2" xfId="3405"/>
    <cellStyle name="Примечание 76 3" xfId="4274"/>
    <cellStyle name="Примечание 76 4" xfId="4275"/>
    <cellStyle name="Примечание 77" xfId="3406"/>
    <cellStyle name="Примечание 77 2" xfId="3407"/>
    <cellStyle name="Примечание 77 3" xfId="4276"/>
    <cellStyle name="Примечание 77 4" xfId="4277"/>
    <cellStyle name="Примечание 78" xfId="3408"/>
    <cellStyle name="Примечание 78 2" xfId="3409"/>
    <cellStyle name="Примечание 78 3" xfId="4278"/>
    <cellStyle name="Примечание 78 4" xfId="4279"/>
    <cellStyle name="Примечание 79" xfId="3410"/>
    <cellStyle name="Примечание 79 2" xfId="3411"/>
    <cellStyle name="Примечание 79 3" xfId="4280"/>
    <cellStyle name="Примечание 79 4" xfId="4281"/>
    <cellStyle name="Примечание 8" xfId="3412"/>
    <cellStyle name="Примечание 8 2" xfId="3413"/>
    <cellStyle name="Примечание 80" xfId="3414"/>
    <cellStyle name="Примечание 80 2" xfId="3415"/>
    <cellStyle name="Примечание 80 3" xfId="4282"/>
    <cellStyle name="Примечание 80 4" xfId="4283"/>
    <cellStyle name="Примечание 81" xfId="3416"/>
    <cellStyle name="Примечание 81 2" xfId="3417"/>
    <cellStyle name="Примечание 81 3" xfId="4284"/>
    <cellStyle name="Примечание 81 4" xfId="4285"/>
    <cellStyle name="Примечание 82" xfId="3418"/>
    <cellStyle name="Примечание 82 2" xfId="3419"/>
    <cellStyle name="Примечание 82 3" xfId="4286"/>
    <cellStyle name="Примечание 82 4" xfId="4287"/>
    <cellStyle name="Примечание 83" xfId="3420"/>
    <cellStyle name="Примечание 83 2" xfId="3421"/>
    <cellStyle name="Примечание 83 2 2" xfId="4288"/>
    <cellStyle name="Примечание 83 3" xfId="4289"/>
    <cellStyle name="Примечание 83 3 2" xfId="4290"/>
    <cellStyle name="Примечание 83 4" xfId="4291"/>
    <cellStyle name="Примечание 83 4 2" xfId="4292"/>
    <cellStyle name="Примечание 83 5" xfId="4293"/>
    <cellStyle name="Примечание 84" xfId="3422"/>
    <cellStyle name="Примечание 84 2" xfId="3423"/>
    <cellStyle name="Примечание 84 2 2" xfId="4294"/>
    <cellStyle name="Примечание 84 3" xfId="4295"/>
    <cellStyle name="Примечание 84 3 2" xfId="4296"/>
    <cellStyle name="Примечание 84 4" xfId="4297"/>
    <cellStyle name="Примечание 84 4 2" xfId="4298"/>
    <cellStyle name="Примечание 84 5" xfId="4299"/>
    <cellStyle name="Примечание 85" xfId="3424"/>
    <cellStyle name="Примечание 85 2" xfId="3425"/>
    <cellStyle name="Примечание 85 2 2" xfId="4300"/>
    <cellStyle name="Примечание 85 3" xfId="4301"/>
    <cellStyle name="Примечание 85 3 2" xfId="4302"/>
    <cellStyle name="Примечание 85 4" xfId="4303"/>
    <cellStyle name="Примечание 85 4 2" xfId="4304"/>
    <cellStyle name="Примечание 85 5" xfId="4305"/>
    <cellStyle name="Примечание 86" xfId="3426"/>
    <cellStyle name="Примечание 86 2" xfId="3427"/>
    <cellStyle name="Примечание 86 2 2" xfId="4306"/>
    <cellStyle name="Примечание 86 3" xfId="4307"/>
    <cellStyle name="Примечание 86 3 2" xfId="4308"/>
    <cellStyle name="Примечание 86 4" xfId="4309"/>
    <cellStyle name="Примечание 86 4 2" xfId="4310"/>
    <cellStyle name="Примечание 86 5" xfId="4311"/>
    <cellStyle name="Примечание 87" xfId="3428"/>
    <cellStyle name="Примечание 87 2" xfId="3429"/>
    <cellStyle name="Примечание 87 2 2" xfId="4312"/>
    <cellStyle name="Примечание 87 3" xfId="4313"/>
    <cellStyle name="Примечание 87 3 2" xfId="4314"/>
    <cellStyle name="Примечание 87 4" xfId="4315"/>
    <cellStyle name="Примечание 87 4 2" xfId="4316"/>
    <cellStyle name="Примечание 87 5" xfId="4317"/>
    <cellStyle name="Примечание 88" xfId="3430"/>
    <cellStyle name="Примечание 88 2" xfId="3431"/>
    <cellStyle name="Примечание 88 2 2" xfId="4318"/>
    <cellStyle name="Примечание 88 3" xfId="4319"/>
    <cellStyle name="Примечание 88 3 2" xfId="4320"/>
    <cellStyle name="Примечание 88 4" xfId="4321"/>
    <cellStyle name="Примечание 88 4 2" xfId="4322"/>
    <cellStyle name="Примечание 88 5" xfId="4323"/>
    <cellStyle name="Примечание 89" xfId="3432"/>
    <cellStyle name="Примечание 89 2" xfId="3433"/>
    <cellStyle name="Примечание 89 2 2" xfId="4324"/>
    <cellStyle name="Примечание 89 3" xfId="4325"/>
    <cellStyle name="Примечание 89 3 2" xfId="4326"/>
    <cellStyle name="Примечание 89 4" xfId="4327"/>
    <cellStyle name="Примечание 89 4 2" xfId="4328"/>
    <cellStyle name="Примечание 89 5" xfId="4329"/>
    <cellStyle name="Примечание 9" xfId="3434"/>
    <cellStyle name="Примечание 9 2" xfId="3435"/>
    <cellStyle name="Примечание 90" xfId="3436"/>
    <cellStyle name="Примечание 90 2" xfId="3437"/>
    <cellStyle name="Примечание 90 2 2" xfId="4330"/>
    <cellStyle name="Примечание 90 3" xfId="4331"/>
    <cellStyle name="Примечание 90 3 2" xfId="4332"/>
    <cellStyle name="Примечание 90 4" xfId="4333"/>
    <cellStyle name="Примечание 90 4 2" xfId="4334"/>
    <cellStyle name="Примечание 90 5" xfId="4335"/>
    <cellStyle name="Примечание 91" xfId="3438"/>
    <cellStyle name="Примечание 91 2" xfId="3439"/>
    <cellStyle name="Примечание 91 2 2" xfId="4336"/>
    <cellStyle name="Примечание 91 3" xfId="4337"/>
    <cellStyle name="Примечание 91 3 2" xfId="4338"/>
    <cellStyle name="Примечание 91 4" xfId="4339"/>
    <cellStyle name="Примечание 91 4 2" xfId="4340"/>
    <cellStyle name="Примечание 91 5" xfId="4341"/>
    <cellStyle name="Примечание 92" xfId="3440"/>
    <cellStyle name="Примечание 92 2" xfId="3441"/>
    <cellStyle name="Примечание 92 2 2" xfId="4342"/>
    <cellStyle name="Примечание 92 3" xfId="4343"/>
    <cellStyle name="Примечание 92 3 2" xfId="4344"/>
    <cellStyle name="Примечание 92 4" xfId="4345"/>
    <cellStyle name="Примечание 92 4 2" xfId="4346"/>
    <cellStyle name="Примечание 92 5" xfId="4347"/>
    <cellStyle name="Примечание 93" xfId="3442"/>
    <cellStyle name="Примечание 93 2" xfId="3443"/>
    <cellStyle name="Примечание 93 2 2" xfId="4348"/>
    <cellStyle name="Примечание 93 3" xfId="4349"/>
    <cellStyle name="Примечание 93 3 2" xfId="4350"/>
    <cellStyle name="Примечание 93 4" xfId="4351"/>
    <cellStyle name="Примечание 93 4 2" xfId="4352"/>
    <cellStyle name="Примечание 93 5" xfId="4353"/>
    <cellStyle name="Примечание 94" xfId="3444"/>
    <cellStyle name="Примечание 94 2" xfId="3445"/>
    <cellStyle name="Примечание 94 2 2" xfId="4354"/>
    <cellStyle name="Примечание 94 3" xfId="4355"/>
    <cellStyle name="Примечание 94 3 2" xfId="4356"/>
    <cellStyle name="Примечание 94 4" xfId="4357"/>
    <cellStyle name="Примечание 94 4 2" xfId="4358"/>
    <cellStyle name="Примечание 94 5" xfId="4359"/>
    <cellStyle name="Примечание 95" xfId="3446"/>
    <cellStyle name="Примечание 95 2" xfId="3447"/>
    <cellStyle name="Примечание 96" xfId="3448"/>
    <cellStyle name="Примечание 96 2" xfId="3449"/>
    <cellStyle name="Примечание 97" xfId="3450"/>
    <cellStyle name="Примечание 97 2" xfId="3451"/>
    <cellStyle name="Примечание 98" xfId="3452"/>
    <cellStyle name="Примечание 98 2" xfId="3453"/>
    <cellStyle name="Примечание 99" xfId="3454"/>
    <cellStyle name="Примечание 99 2" xfId="3455"/>
    <cellStyle name="Связанная ячейка" xfId="3456" builtinId="24" customBuiltin="1"/>
    <cellStyle name="Связанная ячейка 2" xfId="3457"/>
    <cellStyle name="Связанная ячейка 3" xfId="3458"/>
    <cellStyle name="Текст предупреждения" xfId="3459" builtinId="11" customBuiltin="1"/>
    <cellStyle name="Текст предупреждения 2" xfId="3460"/>
    <cellStyle name="Текст предупреждения 3" xfId="3461"/>
    <cellStyle name="Финансовый" xfId="3462" builtinId="3"/>
    <cellStyle name="Финансовый 10" xfId="3463"/>
    <cellStyle name="Финансовый 2" xfId="3464"/>
    <cellStyle name="Финансовый 2 2" xfId="3465"/>
    <cellStyle name="Финансовый 2 2 2" xfId="3466"/>
    <cellStyle name="Финансовый 2 2 2 2" xfId="3467"/>
    <cellStyle name="Финансовый 2 2 2 3" xfId="4360"/>
    <cellStyle name="Финансовый 2 2 2 4" xfId="4361"/>
    <cellStyle name="Финансовый 2 2 3" xfId="4362"/>
    <cellStyle name="Финансовый 2 2 4" xfId="4363"/>
    <cellStyle name="Финансовый 2 3" xfId="4364"/>
    <cellStyle name="Финансовый 3" xfId="3468"/>
    <cellStyle name="Финансовый 3 2" xfId="3469"/>
    <cellStyle name="Финансовый 3 3" xfId="4365"/>
    <cellStyle name="Финансовый 3 4" xfId="4366"/>
    <cellStyle name="Финансовый 4" xfId="3470"/>
    <cellStyle name="Финансовый 4 2" xfId="4367"/>
    <cellStyle name="Финансовый 5" xfId="3471"/>
    <cellStyle name="Финансовый 6" xfId="3472"/>
    <cellStyle name="Финансовый 7" xfId="3473"/>
    <cellStyle name="Финансовый 8" xfId="3474"/>
    <cellStyle name="Финансовый 9" xfId="3475"/>
    <cellStyle name="Хороший" xfId="3476" builtinId="26" customBuiltin="1"/>
    <cellStyle name="Хороший 2" xfId="3477"/>
    <cellStyle name="Хороший 3" xfId="3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tabSelected="1" zoomScaleNormal="100" workbookViewId="0">
      <selection activeCell="B8" sqref="B8:F8"/>
    </sheetView>
  </sheetViews>
  <sheetFormatPr defaultColWidth="9.33203125" defaultRowHeight="13.2" outlineLevelRow="1"/>
  <cols>
    <col min="1" max="1" width="6.33203125" style="75" customWidth="1"/>
    <col min="2" max="2" width="15.77734375" style="75" customWidth="1"/>
    <col min="3" max="3" width="96.6640625" style="75" customWidth="1"/>
    <col min="4" max="6" width="11.77734375" style="75" customWidth="1"/>
    <col min="7" max="16384" width="9.33203125" style="75"/>
  </cols>
  <sheetData>
    <row r="1" spans="1:7" s="61" customFormat="1">
      <c r="A1" s="59"/>
      <c r="B1" s="59"/>
      <c r="C1" s="59"/>
      <c r="D1" s="59"/>
      <c r="E1" s="59"/>
      <c r="F1" s="60" t="s">
        <v>3</v>
      </c>
      <c r="G1" s="59"/>
    </row>
    <row r="2" spans="1:7" s="61" customFormat="1" ht="64.5" customHeight="1">
      <c r="A2" s="59"/>
      <c r="B2" s="182" t="s">
        <v>180</v>
      </c>
      <c r="C2" s="182"/>
      <c r="D2" s="182"/>
      <c r="E2" s="182"/>
      <c r="F2" s="182"/>
      <c r="G2" s="59"/>
    </row>
    <row r="3" spans="1:7" s="61" customFormat="1">
      <c r="A3" s="62"/>
      <c r="B3" s="181" t="s">
        <v>4</v>
      </c>
      <c r="C3" s="181"/>
      <c r="D3" s="181"/>
      <c r="E3" s="181"/>
      <c r="F3" s="181"/>
      <c r="G3" s="59"/>
    </row>
    <row r="4" spans="1:7" s="61" customFormat="1">
      <c r="A4" s="59"/>
      <c r="B4" s="59"/>
      <c r="C4" s="63"/>
      <c r="D4" s="63"/>
      <c r="E4" s="63"/>
      <c r="F4" s="63"/>
      <c r="G4" s="59"/>
    </row>
    <row r="5" spans="1:7" s="61" customFormat="1" ht="15.6">
      <c r="A5" s="64"/>
      <c r="B5" s="64"/>
      <c r="C5" s="65" t="s">
        <v>179</v>
      </c>
      <c r="D5" s="183" t="s">
        <v>198</v>
      </c>
      <c r="E5" s="183"/>
      <c r="F5" s="183"/>
      <c r="G5" s="59"/>
    </row>
    <row r="6" spans="1:7" s="61" customFormat="1">
      <c r="A6" s="62"/>
      <c r="B6" s="184" t="s">
        <v>5</v>
      </c>
      <c r="C6" s="184"/>
      <c r="D6" s="184"/>
      <c r="E6" s="184"/>
      <c r="F6" s="184"/>
      <c r="G6" s="59"/>
    </row>
    <row r="7" spans="1:7" s="61" customFormat="1">
      <c r="A7" s="59"/>
      <c r="B7" s="59"/>
      <c r="C7" s="59"/>
      <c r="D7" s="63"/>
      <c r="E7" s="59"/>
      <c r="F7" s="66" t="s">
        <v>6</v>
      </c>
      <c r="G7" s="59"/>
    </row>
    <row r="8" spans="1:7" s="61" customFormat="1" ht="25.5" customHeight="1">
      <c r="A8" s="66" t="s">
        <v>7</v>
      </c>
      <c r="B8" s="243" t="s">
        <v>207</v>
      </c>
      <c r="C8" s="182"/>
      <c r="D8" s="182"/>
      <c r="E8" s="182"/>
      <c r="F8" s="182"/>
      <c r="G8" s="59"/>
    </row>
    <row r="9" spans="1:7" s="61" customFormat="1">
      <c r="A9" s="62"/>
      <c r="B9" s="181" t="s">
        <v>8</v>
      </c>
      <c r="C9" s="181"/>
      <c r="D9" s="181"/>
      <c r="E9" s="181"/>
      <c r="F9" s="181"/>
      <c r="G9" s="59"/>
    </row>
    <row r="10" spans="1:7" s="61" customFormat="1">
      <c r="A10" s="59"/>
      <c r="B10" s="59"/>
      <c r="C10" s="59"/>
      <c r="D10" s="59"/>
      <c r="E10" s="59"/>
      <c r="F10" s="59"/>
      <c r="G10" s="59"/>
    </row>
    <row r="11" spans="1:7" s="61" customFormat="1">
      <c r="A11" s="67" t="s">
        <v>9</v>
      </c>
      <c r="B11" s="67"/>
      <c r="C11" s="173"/>
      <c r="D11" s="173"/>
      <c r="E11" s="173"/>
      <c r="F11" s="173"/>
      <c r="G11" s="59"/>
    </row>
    <row r="12" spans="1:7" s="69" customFormat="1" ht="12.75" customHeight="1">
      <c r="A12" s="174" t="s">
        <v>10</v>
      </c>
      <c r="B12" s="174" t="s">
        <v>11</v>
      </c>
      <c r="C12" s="174" t="s">
        <v>12</v>
      </c>
      <c r="D12" s="174" t="s">
        <v>13</v>
      </c>
      <c r="E12" s="176" t="s">
        <v>14</v>
      </c>
      <c r="F12" s="177"/>
      <c r="G12" s="68"/>
    </row>
    <row r="13" spans="1:7" s="69" customFormat="1" ht="34.5" customHeight="1">
      <c r="A13" s="175"/>
      <c r="B13" s="175"/>
      <c r="C13" s="175"/>
      <c r="D13" s="175"/>
      <c r="E13" s="70" t="s">
        <v>15</v>
      </c>
      <c r="F13" s="70" t="s">
        <v>16</v>
      </c>
      <c r="G13" s="68"/>
    </row>
    <row r="14" spans="1:7" s="74" customFormat="1">
      <c r="A14" s="71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3"/>
    </row>
    <row r="15" spans="1:7">
      <c r="A15" s="178"/>
      <c r="B15" s="179"/>
      <c r="C15" s="179"/>
      <c r="D15" s="179"/>
      <c r="E15" s="179"/>
      <c r="F15" s="180"/>
    </row>
    <row r="16" spans="1:7" s="61" customFormat="1">
      <c r="A16" s="76" t="s">
        <v>17</v>
      </c>
      <c r="B16" s="77" t="s">
        <v>178</v>
      </c>
      <c r="C16" s="77" t="s">
        <v>177</v>
      </c>
      <c r="D16" s="78" t="s">
        <v>0</v>
      </c>
      <c r="E16" s="163">
        <v>4.3520000000000003</v>
      </c>
      <c r="F16" s="164"/>
      <c r="G16" s="79"/>
    </row>
    <row r="17" spans="1:7" s="84" customFormat="1" outlineLevel="1">
      <c r="A17" s="80" t="s">
        <v>18</v>
      </c>
      <c r="B17" s="81" t="s">
        <v>17</v>
      </c>
      <c r="C17" s="82" t="s">
        <v>19</v>
      </c>
      <c r="D17" s="81" t="s">
        <v>20</v>
      </c>
      <c r="E17" s="83">
        <v>13.3</v>
      </c>
      <c r="F17" s="83">
        <v>57.881599999999999</v>
      </c>
    </row>
    <row r="18" spans="1:7" s="61" customFormat="1" ht="26.4">
      <c r="A18" s="76" t="s">
        <v>23</v>
      </c>
      <c r="B18" s="77" t="s">
        <v>176</v>
      </c>
      <c r="C18" s="77" t="s">
        <v>175</v>
      </c>
      <c r="D18" s="78" t="s">
        <v>22</v>
      </c>
      <c r="E18" s="163">
        <v>17.158999999999999</v>
      </c>
      <c r="F18" s="164"/>
      <c r="G18" s="79"/>
    </row>
    <row r="19" spans="1:7" s="84" customFormat="1" outlineLevel="1">
      <c r="A19" s="80" t="s">
        <v>90</v>
      </c>
      <c r="B19" s="81" t="s">
        <v>17</v>
      </c>
      <c r="C19" s="82" t="s">
        <v>19</v>
      </c>
      <c r="D19" s="81" t="s">
        <v>20</v>
      </c>
      <c r="E19" s="83">
        <v>0.57769999999999999</v>
      </c>
      <c r="F19" s="83">
        <v>9.9128000000000007</v>
      </c>
    </row>
    <row r="20" spans="1:7" s="98" customFormat="1" outlineLevel="1">
      <c r="A20" s="94" t="s">
        <v>91</v>
      </c>
      <c r="B20" s="95" t="s">
        <v>153</v>
      </c>
      <c r="C20" s="96" t="s">
        <v>152</v>
      </c>
      <c r="D20" s="95" t="s">
        <v>21</v>
      </c>
      <c r="E20" s="97">
        <v>0.28999999999999998</v>
      </c>
      <c r="F20" s="97">
        <v>4.9760999999999997</v>
      </c>
    </row>
    <row r="21" spans="1:7" s="61" customFormat="1">
      <c r="A21" s="76" t="s">
        <v>25</v>
      </c>
      <c r="B21" s="77" t="s">
        <v>174</v>
      </c>
      <c r="C21" s="77" t="s">
        <v>173</v>
      </c>
      <c r="D21" s="78" t="s">
        <v>22</v>
      </c>
      <c r="E21" s="163">
        <v>17.158999999999999</v>
      </c>
      <c r="F21" s="164"/>
      <c r="G21" s="79"/>
    </row>
    <row r="22" spans="1:7" s="98" customFormat="1" outlineLevel="1">
      <c r="A22" s="94" t="s">
        <v>89</v>
      </c>
      <c r="B22" s="95" t="s">
        <v>153</v>
      </c>
      <c r="C22" s="96" t="s">
        <v>152</v>
      </c>
      <c r="D22" s="95" t="s">
        <v>21</v>
      </c>
      <c r="E22" s="97">
        <v>0.1696</v>
      </c>
      <c r="F22" s="97">
        <v>2.9102000000000001</v>
      </c>
    </row>
    <row r="23" spans="1:7" s="61" customFormat="1">
      <c r="A23" s="76" t="s">
        <v>26</v>
      </c>
      <c r="B23" s="77" t="s">
        <v>128</v>
      </c>
      <c r="C23" s="77" t="s">
        <v>197</v>
      </c>
      <c r="D23" s="78" t="s">
        <v>92</v>
      </c>
      <c r="E23" s="163">
        <v>22</v>
      </c>
      <c r="F23" s="164"/>
      <c r="G23" s="79"/>
    </row>
    <row r="24" spans="1:7" s="84" customFormat="1" outlineLevel="1">
      <c r="A24" s="80" t="s">
        <v>172</v>
      </c>
      <c r="B24" s="81" t="s">
        <v>17</v>
      </c>
      <c r="C24" s="82" t="s">
        <v>19</v>
      </c>
      <c r="D24" s="81" t="s">
        <v>20</v>
      </c>
      <c r="E24" s="83">
        <v>4.7477</v>
      </c>
      <c r="F24" s="157">
        <v>104.4494</v>
      </c>
    </row>
    <row r="25" spans="1:7" s="89" customFormat="1" outlineLevel="1">
      <c r="A25" s="85" t="s">
        <v>171</v>
      </c>
      <c r="B25" s="86" t="s">
        <v>115</v>
      </c>
      <c r="C25" s="87" t="s">
        <v>116</v>
      </c>
      <c r="D25" s="86" t="s">
        <v>117</v>
      </c>
      <c r="E25" s="88">
        <v>24.05</v>
      </c>
      <c r="F25" s="88">
        <v>529.1</v>
      </c>
    </row>
    <row r="26" spans="1:7" s="89" customFormat="1" outlineLevel="1">
      <c r="A26" s="90" t="s">
        <v>170</v>
      </c>
      <c r="B26" s="91" t="s">
        <v>112</v>
      </c>
      <c r="C26" s="92" t="s">
        <v>129</v>
      </c>
      <c r="D26" s="91" t="s">
        <v>24</v>
      </c>
      <c r="E26" s="93">
        <v>4.1599000000000004</v>
      </c>
      <c r="F26" s="158">
        <v>91.517799999999994</v>
      </c>
    </row>
    <row r="27" spans="1:7" s="61" customFormat="1" ht="26.4">
      <c r="A27" s="76" t="s">
        <v>27</v>
      </c>
      <c r="B27" s="77" t="s">
        <v>169</v>
      </c>
      <c r="C27" s="77" t="s">
        <v>168</v>
      </c>
      <c r="D27" s="78" t="s">
        <v>0</v>
      </c>
      <c r="E27" s="163">
        <v>5.181</v>
      </c>
      <c r="F27" s="164"/>
      <c r="G27" s="79"/>
    </row>
    <row r="28" spans="1:7" s="84" customFormat="1" outlineLevel="1">
      <c r="A28" s="80" t="s">
        <v>167</v>
      </c>
      <c r="B28" s="81" t="s">
        <v>17</v>
      </c>
      <c r="C28" s="82" t="s">
        <v>19</v>
      </c>
      <c r="D28" s="81" t="s">
        <v>20</v>
      </c>
      <c r="E28" s="83">
        <v>106.65</v>
      </c>
      <c r="F28" s="83">
        <v>552.55359999999996</v>
      </c>
    </row>
    <row r="29" spans="1:7" s="89" customFormat="1" outlineLevel="1">
      <c r="A29" s="85" t="s">
        <v>166</v>
      </c>
      <c r="B29" s="86" t="s">
        <v>151</v>
      </c>
      <c r="C29" s="87" t="s">
        <v>150</v>
      </c>
      <c r="D29" s="86" t="s">
        <v>22</v>
      </c>
      <c r="E29" s="88">
        <v>6.0000000000000001E-3</v>
      </c>
      <c r="F29" s="88">
        <v>3.1085999999999999E-2</v>
      </c>
    </row>
    <row r="30" spans="1:7" s="89" customFormat="1" outlineLevel="1">
      <c r="A30" s="90" t="s">
        <v>165</v>
      </c>
      <c r="B30" s="91" t="s">
        <v>149</v>
      </c>
      <c r="C30" s="92" t="s">
        <v>148</v>
      </c>
      <c r="D30" s="91" t="s">
        <v>22</v>
      </c>
      <c r="E30" s="93">
        <v>0.35020000000000001</v>
      </c>
      <c r="F30" s="93">
        <v>1.8144</v>
      </c>
    </row>
    <row r="31" spans="1:7" s="89" customFormat="1" outlineLevel="1">
      <c r="A31" s="90" t="s">
        <v>164</v>
      </c>
      <c r="B31" s="91" t="s">
        <v>147</v>
      </c>
      <c r="C31" s="92" t="s">
        <v>146</v>
      </c>
      <c r="D31" s="91" t="s">
        <v>22</v>
      </c>
      <c r="E31" s="93">
        <v>2.5999999999999999E-2</v>
      </c>
      <c r="F31" s="93">
        <v>0.13470599999999999</v>
      </c>
    </row>
    <row r="32" spans="1:7" s="89" customFormat="1" outlineLevel="1">
      <c r="A32" s="90" t="s">
        <v>163</v>
      </c>
      <c r="B32" s="91" t="s">
        <v>145</v>
      </c>
      <c r="C32" s="92" t="s">
        <v>144</v>
      </c>
      <c r="D32" s="91" t="s">
        <v>88</v>
      </c>
      <c r="E32" s="93">
        <v>105</v>
      </c>
      <c r="F32" s="93">
        <v>544.005</v>
      </c>
    </row>
    <row r="33" spans="1:7" s="89" customFormat="1" outlineLevel="1">
      <c r="A33" s="90" t="s">
        <v>162</v>
      </c>
      <c r="B33" s="91" t="s">
        <v>143</v>
      </c>
      <c r="C33" s="92" t="s">
        <v>142</v>
      </c>
      <c r="D33" s="91" t="s">
        <v>22</v>
      </c>
      <c r="E33" s="93">
        <v>1.2051000000000001</v>
      </c>
      <c r="F33" s="93">
        <v>6.2435999999999998</v>
      </c>
    </row>
    <row r="34" spans="1:7" s="89" customFormat="1" outlineLevel="1">
      <c r="A34" s="90" t="s">
        <v>161</v>
      </c>
      <c r="B34" s="91" t="s">
        <v>141</v>
      </c>
      <c r="C34" s="92" t="s">
        <v>140</v>
      </c>
      <c r="D34" s="91" t="s">
        <v>139</v>
      </c>
      <c r="E34" s="93">
        <v>0.16</v>
      </c>
      <c r="F34" s="93">
        <v>0.82896000000000003</v>
      </c>
    </row>
    <row r="35" spans="1:7" s="89" customFormat="1" outlineLevel="1">
      <c r="A35" s="90" t="s">
        <v>160</v>
      </c>
      <c r="B35" s="91" t="s">
        <v>138</v>
      </c>
      <c r="C35" s="92" t="s">
        <v>137</v>
      </c>
      <c r="D35" s="91" t="s">
        <v>88</v>
      </c>
      <c r="E35" s="93">
        <v>105</v>
      </c>
      <c r="F35" s="93">
        <v>544.005</v>
      </c>
    </row>
    <row r="36" spans="1:7" s="61" customFormat="1" ht="26.4">
      <c r="A36" s="76" t="s">
        <v>28</v>
      </c>
      <c r="B36" s="77" t="s">
        <v>159</v>
      </c>
      <c r="C36" s="77" t="s">
        <v>158</v>
      </c>
      <c r="D36" s="78" t="s">
        <v>0</v>
      </c>
      <c r="E36" s="163">
        <v>5.181</v>
      </c>
      <c r="F36" s="164"/>
      <c r="G36" s="79"/>
    </row>
    <row r="37" spans="1:7" s="84" customFormat="1" outlineLevel="1">
      <c r="A37" s="80" t="s">
        <v>157</v>
      </c>
      <c r="B37" s="81" t="s">
        <v>17</v>
      </c>
      <c r="C37" s="82" t="s">
        <v>19</v>
      </c>
      <c r="D37" s="81" t="s">
        <v>20</v>
      </c>
      <c r="E37" s="83">
        <v>29.861999999999998</v>
      </c>
      <c r="F37" s="83">
        <v>154.715</v>
      </c>
    </row>
    <row r="38" spans="1:7" s="89" customFormat="1" outlineLevel="1">
      <c r="A38" s="85" t="s">
        <v>156</v>
      </c>
      <c r="B38" s="86" t="s">
        <v>151</v>
      </c>
      <c r="C38" s="87" t="s">
        <v>150</v>
      </c>
      <c r="D38" s="86" t="s">
        <v>22</v>
      </c>
      <c r="E38" s="88">
        <v>6.0000000000000001E-3</v>
      </c>
      <c r="F38" s="88">
        <v>3.1085999999999999E-2</v>
      </c>
    </row>
    <row r="39" spans="1:7" s="89" customFormat="1" outlineLevel="1">
      <c r="A39" s="90" t="s">
        <v>155</v>
      </c>
      <c r="B39" s="91" t="s">
        <v>149</v>
      </c>
      <c r="C39" s="92" t="s">
        <v>148</v>
      </c>
      <c r="D39" s="91" t="s">
        <v>22</v>
      </c>
      <c r="E39" s="93">
        <v>0.35020000000000001</v>
      </c>
      <c r="F39" s="93">
        <v>1.8144</v>
      </c>
    </row>
    <row r="40" spans="1:7" s="89" customFormat="1" outlineLevel="1">
      <c r="A40" s="90" t="s">
        <v>154</v>
      </c>
      <c r="B40" s="91" t="s">
        <v>143</v>
      </c>
      <c r="C40" s="92" t="s">
        <v>142</v>
      </c>
      <c r="D40" s="91" t="s">
        <v>22</v>
      </c>
      <c r="E40" s="93">
        <v>1.2051000000000001</v>
      </c>
      <c r="F40" s="93">
        <v>6.2435999999999998</v>
      </c>
    </row>
    <row r="41" spans="1:7" s="61" customFormat="1" ht="26.4">
      <c r="A41" s="76" t="s">
        <v>29</v>
      </c>
      <c r="B41" s="77" t="s">
        <v>196</v>
      </c>
      <c r="C41" s="77" t="s">
        <v>195</v>
      </c>
      <c r="D41" s="78" t="s">
        <v>0</v>
      </c>
      <c r="E41" s="163">
        <v>5.4710999999999999</v>
      </c>
      <c r="F41" s="164"/>
      <c r="G41" s="79"/>
    </row>
    <row r="42" spans="1:7" s="84" customFormat="1" outlineLevel="1">
      <c r="A42" s="80" t="s">
        <v>194</v>
      </c>
      <c r="B42" s="81" t="s">
        <v>17</v>
      </c>
      <c r="C42" s="82" t="s">
        <v>19</v>
      </c>
      <c r="D42" s="81" t="s">
        <v>20</v>
      </c>
      <c r="E42" s="83">
        <v>139.55000000000001</v>
      </c>
      <c r="F42" s="83">
        <v>763.49199999999996</v>
      </c>
    </row>
    <row r="43" spans="1:7" s="98" customFormat="1" outlineLevel="1">
      <c r="A43" s="94" t="s">
        <v>193</v>
      </c>
      <c r="B43" s="95" t="s">
        <v>189</v>
      </c>
      <c r="C43" s="96" t="s">
        <v>188</v>
      </c>
      <c r="D43" s="95" t="s">
        <v>21</v>
      </c>
      <c r="E43" s="97">
        <v>8.33</v>
      </c>
      <c r="F43" s="97">
        <v>45.574300000000001</v>
      </c>
    </row>
    <row r="44" spans="1:7" s="98" customFormat="1" outlineLevel="1">
      <c r="A44" s="159" t="s">
        <v>192</v>
      </c>
      <c r="B44" s="160" t="s">
        <v>187</v>
      </c>
      <c r="C44" s="161" t="s">
        <v>186</v>
      </c>
      <c r="D44" s="160" t="s">
        <v>21</v>
      </c>
      <c r="E44" s="162">
        <v>7.2</v>
      </c>
      <c r="F44" s="162">
        <v>39.3919</v>
      </c>
    </row>
    <row r="45" spans="1:7" s="89" customFormat="1" outlineLevel="1">
      <c r="A45" s="85" t="s">
        <v>191</v>
      </c>
      <c r="B45" s="86" t="s">
        <v>185</v>
      </c>
      <c r="C45" s="87" t="s">
        <v>184</v>
      </c>
      <c r="D45" s="86" t="s">
        <v>22</v>
      </c>
      <c r="E45" s="88">
        <v>1.6999999999999999E-3</v>
      </c>
      <c r="F45" s="88">
        <v>9.3010000000000002E-3</v>
      </c>
    </row>
    <row r="46" spans="1:7" s="89" customFormat="1" outlineLevel="1">
      <c r="A46" s="90" t="s">
        <v>190</v>
      </c>
      <c r="B46" s="91" t="s">
        <v>183</v>
      </c>
      <c r="C46" s="92" t="s">
        <v>182</v>
      </c>
      <c r="D46" s="91" t="s">
        <v>88</v>
      </c>
      <c r="E46" s="93">
        <v>122</v>
      </c>
      <c r="F46" s="93">
        <v>667.4742</v>
      </c>
    </row>
    <row r="47" spans="1:7" s="61" customFormat="1" ht="13.8" thickBot="1">
      <c r="A47" s="165"/>
      <c r="B47" s="166"/>
      <c r="C47" s="166"/>
      <c r="D47" s="166"/>
      <c r="E47" s="166"/>
      <c r="F47" s="167"/>
      <c r="G47" s="59"/>
    </row>
    <row r="48" spans="1:7" s="61" customFormat="1" ht="13.8" thickTop="1">
      <c r="A48" s="168" t="s">
        <v>36</v>
      </c>
      <c r="B48" s="169"/>
      <c r="C48" s="169"/>
      <c r="D48" s="99"/>
      <c r="E48" s="100"/>
      <c r="F48" s="101"/>
      <c r="G48" s="79"/>
    </row>
    <row r="49" spans="1:7" s="61" customFormat="1">
      <c r="A49" s="170"/>
      <c r="B49" s="171"/>
      <c r="C49" s="171"/>
      <c r="D49" s="171"/>
      <c r="E49" s="171"/>
      <c r="F49" s="172"/>
      <c r="G49" s="59"/>
    </row>
    <row r="50" spans="1:7" s="61" customFormat="1">
      <c r="A50" s="102"/>
      <c r="B50" s="103"/>
      <c r="C50" s="104" t="s">
        <v>37</v>
      </c>
      <c r="D50" s="105"/>
      <c r="E50" s="106"/>
      <c r="F50" s="107"/>
      <c r="G50" s="59"/>
    </row>
    <row r="51" spans="1:7" s="61" customFormat="1">
      <c r="A51" s="108" t="s">
        <v>17</v>
      </c>
      <c r="B51" s="109" t="s">
        <v>17</v>
      </c>
      <c r="C51" s="109" t="s">
        <v>19</v>
      </c>
      <c r="D51" s="110" t="s">
        <v>20</v>
      </c>
      <c r="E51" s="111"/>
      <c r="F51" s="111">
        <v>1643.0044</v>
      </c>
      <c r="G51" s="59"/>
    </row>
    <row r="52" spans="1:7" s="61" customFormat="1">
      <c r="A52" s="59"/>
    </row>
    <row r="53" spans="1:7" s="61" customFormat="1">
      <c r="A53" s="59"/>
    </row>
    <row r="54" spans="1:7" s="61" customFormat="1">
      <c r="A54" s="59"/>
    </row>
    <row r="55" spans="1:7" s="61" customFormat="1">
      <c r="A55" s="59"/>
    </row>
    <row r="56" spans="1:7" s="61" customFormat="1">
      <c r="A56" s="59"/>
    </row>
    <row r="57" spans="1:7" s="61" customFormat="1">
      <c r="A57" s="59"/>
    </row>
    <row r="58" spans="1:7" s="61" customFormat="1">
      <c r="A58" s="59"/>
    </row>
    <row r="59" spans="1:7" s="61" customFormat="1">
      <c r="A59" s="59"/>
    </row>
    <row r="60" spans="1:7" s="61" customFormat="1">
      <c r="A60" s="59"/>
    </row>
    <row r="61" spans="1:7" s="61" customFormat="1">
      <c r="A61" s="59"/>
    </row>
    <row r="62" spans="1:7" s="61" customFormat="1">
      <c r="A62" s="59"/>
    </row>
    <row r="63" spans="1:7" s="61" customFormat="1">
      <c r="A63" s="59"/>
    </row>
    <row r="64" spans="1:7" s="61" customFormat="1">
      <c r="A64" s="59"/>
    </row>
    <row r="65" spans="1:1" s="61" customFormat="1">
      <c r="A65" s="59"/>
    </row>
    <row r="66" spans="1:1" s="61" customFormat="1">
      <c r="A66" s="59"/>
    </row>
    <row r="67" spans="1:1" s="61" customFormat="1">
      <c r="A67" s="59"/>
    </row>
  </sheetData>
  <mergeCells count="23">
    <mergeCell ref="B9:F9"/>
    <mergeCell ref="B2:F2"/>
    <mergeCell ref="B3:F3"/>
    <mergeCell ref="D5:F5"/>
    <mergeCell ref="B6:F6"/>
    <mergeCell ref="B8:F8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E36:F36"/>
    <mergeCell ref="E41:F41"/>
    <mergeCell ref="A47:F47"/>
    <mergeCell ref="A48:C48"/>
    <mergeCell ref="A49:F4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2018)&amp;C&amp;P&amp;R160000040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9"/>
  <sheetViews>
    <sheetView topLeftCell="A4" workbookViewId="0">
      <selection activeCell="B34" sqref="B34"/>
    </sheetView>
  </sheetViews>
  <sheetFormatPr defaultColWidth="9.33203125" defaultRowHeight="13.2"/>
  <cols>
    <col min="1" max="1" width="6.33203125" style="117" customWidth="1"/>
    <col min="2" max="2" width="60" style="117" customWidth="1"/>
    <col min="3" max="3" width="9.33203125" style="117"/>
    <col min="4" max="4" width="14.44140625" style="117" customWidth="1"/>
    <col min="5" max="16384" width="9.33203125" style="117"/>
  </cols>
  <sheetData>
    <row r="2" spans="1:4" ht="39.75" customHeight="1">
      <c r="B2" s="185" t="s">
        <v>201</v>
      </c>
      <c r="C2" s="185"/>
      <c r="D2" s="185"/>
    </row>
    <row r="3" spans="1:4">
      <c r="B3" s="118"/>
    </row>
    <row r="4" spans="1:4" ht="34.5" customHeight="1">
      <c r="B4" s="185" t="s">
        <v>200</v>
      </c>
      <c r="C4" s="185"/>
      <c r="D4" s="185"/>
    </row>
    <row r="5" spans="1:4">
      <c r="B5" s="118"/>
    </row>
    <row r="6" spans="1:4" ht="15.6">
      <c r="A6" s="190" t="s">
        <v>199</v>
      </c>
      <c r="B6" s="190"/>
      <c r="C6" s="190"/>
      <c r="D6" s="190"/>
    </row>
    <row r="8" spans="1:4" ht="13.2" customHeight="1">
      <c r="A8" s="191" t="s">
        <v>118</v>
      </c>
      <c r="B8" s="191" t="s">
        <v>119</v>
      </c>
      <c r="C8" s="191" t="s">
        <v>13</v>
      </c>
      <c r="D8" s="191" t="s">
        <v>120</v>
      </c>
    </row>
    <row r="9" spans="1:4">
      <c r="A9" s="192"/>
      <c r="B9" s="192"/>
      <c r="C9" s="192"/>
      <c r="D9" s="192"/>
    </row>
    <row r="10" spans="1:4">
      <c r="A10" s="193"/>
      <c r="B10" s="193"/>
      <c r="C10" s="193"/>
      <c r="D10" s="193"/>
    </row>
    <row r="11" spans="1:4">
      <c r="A11" s="112">
        <v>1</v>
      </c>
      <c r="B11" s="113">
        <v>2</v>
      </c>
      <c r="C11" s="113">
        <v>3</v>
      </c>
      <c r="D11" s="113">
        <v>4</v>
      </c>
    </row>
    <row r="12" spans="1:4">
      <c r="A12" s="194"/>
      <c r="B12" s="194"/>
      <c r="C12" s="194"/>
      <c r="D12" s="194"/>
    </row>
    <row r="13" spans="1:4" ht="15.6">
      <c r="A13" s="195" t="s">
        <v>121</v>
      </c>
      <c r="B13" s="196"/>
      <c r="C13" s="196"/>
      <c r="D13" s="196"/>
    </row>
    <row r="14" spans="1:4">
      <c r="A14" s="197"/>
      <c r="B14" s="198"/>
      <c r="C14" s="198"/>
      <c r="D14" s="198"/>
    </row>
    <row r="15" spans="1:4">
      <c r="A15" s="188"/>
      <c r="B15" s="189"/>
      <c r="C15" s="189"/>
      <c r="D15" s="189"/>
    </row>
    <row r="16" spans="1:4" ht="15.6">
      <c r="A16" s="186" t="s">
        <v>122</v>
      </c>
      <c r="B16" s="187"/>
      <c r="C16" s="187"/>
      <c r="D16" s="187"/>
    </row>
    <row r="17" spans="1:4">
      <c r="A17" s="119" t="s">
        <v>17</v>
      </c>
      <c r="B17" s="120" t="s">
        <v>19</v>
      </c>
      <c r="C17" s="121" t="s">
        <v>20</v>
      </c>
      <c r="D17" s="123">
        <f>bv_abc4!F51</f>
        <v>1643.0044</v>
      </c>
    </row>
    <row r="18" spans="1:4">
      <c r="A18" s="114"/>
      <c r="B18" s="115" t="s">
        <v>123</v>
      </c>
      <c r="C18" s="115" t="s">
        <v>20</v>
      </c>
      <c r="D18" s="124">
        <f>SUM(D17)</f>
        <v>1643.0044</v>
      </c>
    </row>
    <row r="19" spans="1:4">
      <c r="A19" s="188"/>
      <c r="B19" s="189"/>
      <c r="C19" s="189"/>
      <c r="D19" s="189"/>
    </row>
    <row r="20" spans="1:4" ht="15.6">
      <c r="A20" s="186" t="s">
        <v>38</v>
      </c>
      <c r="B20" s="187"/>
      <c r="C20" s="187"/>
      <c r="D20" s="187"/>
    </row>
    <row r="21" spans="1:4">
      <c r="A21" s="119" t="s">
        <v>17</v>
      </c>
      <c r="B21" s="120" t="s">
        <v>152</v>
      </c>
      <c r="C21" s="121" t="s">
        <v>21</v>
      </c>
      <c r="D21" s="122">
        <v>7.8862763999999999</v>
      </c>
    </row>
    <row r="22" spans="1:4">
      <c r="A22" s="119" t="s">
        <v>23</v>
      </c>
      <c r="B22" s="120" t="s">
        <v>188</v>
      </c>
      <c r="C22" s="121" t="s">
        <v>21</v>
      </c>
      <c r="D22" s="122">
        <v>45.574263000000002</v>
      </c>
    </row>
    <row r="23" spans="1:4" ht="26.4">
      <c r="A23" s="119" t="s">
        <v>25</v>
      </c>
      <c r="B23" s="120" t="s">
        <v>186</v>
      </c>
      <c r="C23" s="121" t="s">
        <v>21</v>
      </c>
      <c r="D23" s="122">
        <v>39.391919999999999</v>
      </c>
    </row>
    <row r="24" spans="1:4">
      <c r="A24" s="114"/>
      <c r="B24" s="115" t="s">
        <v>124</v>
      </c>
      <c r="C24" s="115" t="s">
        <v>125</v>
      </c>
      <c r="D24" s="116"/>
    </row>
    <row r="25" spans="1:4">
      <c r="A25" s="188"/>
      <c r="B25" s="189"/>
      <c r="C25" s="189"/>
      <c r="D25" s="189"/>
    </row>
    <row r="26" spans="1:4" ht="15.6">
      <c r="A26" s="186" t="s">
        <v>126</v>
      </c>
      <c r="B26" s="187"/>
      <c r="C26" s="187"/>
      <c r="D26" s="187"/>
    </row>
    <row r="27" spans="1:4">
      <c r="A27" s="119" t="s">
        <v>17</v>
      </c>
      <c r="B27" s="120" t="s">
        <v>116</v>
      </c>
      <c r="C27" s="121" t="s">
        <v>117</v>
      </c>
      <c r="D27" s="122">
        <v>529.1</v>
      </c>
    </row>
    <row r="28" spans="1:4">
      <c r="A28" s="119" t="s">
        <v>23</v>
      </c>
      <c r="B28" s="120" t="s">
        <v>150</v>
      </c>
      <c r="C28" s="121" t="s">
        <v>22</v>
      </c>
      <c r="D28" s="122">
        <v>6.2171999999999998E-2</v>
      </c>
    </row>
    <row r="29" spans="1:4">
      <c r="A29" s="119" t="s">
        <v>25</v>
      </c>
      <c r="B29" s="120" t="s">
        <v>148</v>
      </c>
      <c r="C29" s="121" t="s">
        <v>22</v>
      </c>
      <c r="D29" s="122">
        <v>3.6287723999999999</v>
      </c>
    </row>
    <row r="30" spans="1:4">
      <c r="A30" s="119" t="s">
        <v>26</v>
      </c>
      <c r="B30" s="120" t="s">
        <v>146</v>
      </c>
      <c r="C30" s="121" t="s">
        <v>22</v>
      </c>
      <c r="D30" s="122">
        <v>0.13470599999999999</v>
      </c>
    </row>
    <row r="31" spans="1:4">
      <c r="A31" s="119" t="s">
        <v>27</v>
      </c>
      <c r="B31" s="120" t="s">
        <v>144</v>
      </c>
      <c r="C31" s="121" t="s">
        <v>88</v>
      </c>
      <c r="D31" s="122">
        <v>544.005</v>
      </c>
    </row>
    <row r="32" spans="1:4" ht="26.4">
      <c r="A32" s="119" t="s">
        <v>28</v>
      </c>
      <c r="B32" s="120" t="s">
        <v>142</v>
      </c>
      <c r="C32" s="121" t="s">
        <v>22</v>
      </c>
      <c r="D32" s="122">
        <v>12.4872462</v>
      </c>
    </row>
    <row r="33" spans="1:4">
      <c r="A33" s="119" t="s">
        <v>29</v>
      </c>
      <c r="B33" s="120" t="s">
        <v>129</v>
      </c>
      <c r="C33" s="121" t="s">
        <v>24</v>
      </c>
      <c r="D33" s="122">
        <v>91.517799999999994</v>
      </c>
    </row>
    <row r="34" spans="1:4">
      <c r="A34" s="119" t="s">
        <v>30</v>
      </c>
      <c r="B34" s="120" t="s">
        <v>184</v>
      </c>
      <c r="C34" s="121" t="s">
        <v>22</v>
      </c>
      <c r="D34" s="122">
        <v>9.3008699999999993E-3</v>
      </c>
    </row>
    <row r="35" spans="1:4" ht="26.4">
      <c r="A35" s="119" t="s">
        <v>31</v>
      </c>
      <c r="B35" s="120" t="s">
        <v>140</v>
      </c>
      <c r="C35" s="121" t="s">
        <v>139</v>
      </c>
      <c r="D35" s="122">
        <v>0.82896000000000003</v>
      </c>
    </row>
    <row r="36" spans="1:4" ht="26.4">
      <c r="A36" s="119" t="s">
        <v>32</v>
      </c>
      <c r="B36" s="120" t="s">
        <v>137</v>
      </c>
      <c r="C36" s="121" t="s">
        <v>88</v>
      </c>
      <c r="D36" s="122">
        <v>544.005</v>
      </c>
    </row>
    <row r="37" spans="1:4">
      <c r="A37" s="119" t="s">
        <v>33</v>
      </c>
      <c r="B37" s="120" t="s">
        <v>182</v>
      </c>
      <c r="C37" s="121" t="s">
        <v>88</v>
      </c>
      <c r="D37" s="122">
        <v>667.4742</v>
      </c>
    </row>
    <row r="38" spans="1:4">
      <c r="A38" s="114"/>
      <c r="B38" s="115" t="s">
        <v>127</v>
      </c>
      <c r="C38" s="115" t="s">
        <v>125</v>
      </c>
      <c r="D38" s="116"/>
    </row>
    <row r="39" spans="1:4">
      <c r="A39" s="188"/>
      <c r="B39" s="189"/>
      <c r="C39" s="189"/>
      <c r="D39" s="189"/>
    </row>
  </sheetData>
  <mergeCells count="17">
    <mergeCell ref="A39:D39"/>
    <mergeCell ref="A12:D12"/>
    <mergeCell ref="A13:D13"/>
    <mergeCell ref="A14:D14"/>
    <mergeCell ref="A15:D15"/>
    <mergeCell ref="A16:D16"/>
    <mergeCell ref="A19:D19"/>
    <mergeCell ref="B2:D2"/>
    <mergeCell ref="B4:D4"/>
    <mergeCell ref="A20:D20"/>
    <mergeCell ref="A25:D25"/>
    <mergeCell ref="A26:D26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2018)&amp;C&amp;P&amp;RЭ160000040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D11" sqref="D11"/>
    </sheetView>
  </sheetViews>
  <sheetFormatPr defaultColWidth="10.6640625" defaultRowHeight="13.2"/>
  <cols>
    <col min="1" max="1" width="3.77734375" style="1" customWidth="1"/>
    <col min="2" max="2" width="3.109375" style="1" hidden="1" customWidth="1"/>
    <col min="3" max="3" width="78.33203125" style="1" customWidth="1"/>
    <col min="4" max="4" width="15" style="1" customWidth="1"/>
    <col min="5" max="5" width="11.6640625" style="1" customWidth="1"/>
    <col min="6" max="6" width="2.77734375" style="1" hidden="1" customWidth="1"/>
    <col min="7" max="7" width="11.33203125" style="1" customWidth="1"/>
    <col min="8" max="16384" width="10.6640625" style="1"/>
  </cols>
  <sheetData>
    <row r="2" spans="2:7" ht="15.75" customHeight="1">
      <c r="C2" s="199"/>
      <c r="D2" s="199"/>
      <c r="E2" s="199"/>
      <c r="F2" s="199"/>
      <c r="G2" s="2"/>
    </row>
    <row r="3" spans="2:7" ht="21.75" customHeight="1">
      <c r="C3" s="200"/>
      <c r="D3" s="200"/>
      <c r="E3" s="200"/>
      <c r="F3" s="200"/>
      <c r="G3" s="2"/>
    </row>
    <row r="4" spans="2:7" ht="40.5" customHeight="1">
      <c r="B4" s="3" t="s">
        <v>39</v>
      </c>
      <c r="C4" s="201"/>
      <c r="D4" s="201"/>
      <c r="E4" s="201"/>
      <c r="F4" s="201"/>
      <c r="G4" s="2"/>
    </row>
    <row r="5" spans="2:7" ht="14.25" customHeight="1">
      <c r="C5" s="202" t="s">
        <v>40</v>
      </c>
      <c r="D5" s="202"/>
      <c r="E5" s="202"/>
      <c r="F5" s="202"/>
      <c r="G5" s="4"/>
    </row>
    <row r="7" spans="2:7">
      <c r="C7" s="49" t="s">
        <v>41</v>
      </c>
      <c r="D7" s="43">
        <f>МАТЕР!D18</f>
        <v>1643.0044</v>
      </c>
      <c r="E7" s="5" t="s">
        <v>42</v>
      </c>
    </row>
    <row r="8" spans="2:7" ht="39.6">
      <c r="C8" s="50" t="s">
        <v>43</v>
      </c>
      <c r="D8" s="58">
        <v>4264.4344250000004</v>
      </c>
      <c r="E8" s="6" t="s">
        <v>44</v>
      </c>
    </row>
    <row r="9" spans="2:7" ht="27" customHeight="1">
      <c r="C9" s="50" t="s">
        <v>87</v>
      </c>
      <c r="D9" s="48">
        <v>167.5</v>
      </c>
      <c r="E9" s="6" t="s">
        <v>45</v>
      </c>
    </row>
    <row r="10" spans="2:7">
      <c r="C10" s="49" t="s">
        <v>46</v>
      </c>
      <c r="D10" s="44">
        <v>1.1200000000000001</v>
      </c>
      <c r="E10" s="5" t="s">
        <v>47</v>
      </c>
    </row>
    <row r="11" spans="2:7">
      <c r="C11" s="49" t="s">
        <v>48</v>
      </c>
      <c r="D11" s="46" t="e">
        <f>МАТЕР!#REF!/1000</f>
        <v>#REF!</v>
      </c>
      <c r="E11" s="5" t="s">
        <v>49</v>
      </c>
    </row>
    <row r="12" spans="2:7" ht="13.5" customHeight="1">
      <c r="C12" s="49" t="s">
        <v>50</v>
      </c>
      <c r="D12" s="57" t="e">
        <f>МАТЕР!#REF!/1000</f>
        <v>#REF!</v>
      </c>
      <c r="E12" s="5" t="s">
        <v>49</v>
      </c>
    </row>
    <row r="13" spans="2:7">
      <c r="C13" s="49" t="s">
        <v>51</v>
      </c>
      <c r="D13" s="46">
        <v>0</v>
      </c>
      <c r="E13" s="5" t="s">
        <v>49</v>
      </c>
    </row>
    <row r="14" spans="2:7" ht="17.25" customHeight="1">
      <c r="C14" s="51" t="s">
        <v>34</v>
      </c>
      <c r="D14" s="46"/>
      <c r="E14" s="5" t="s">
        <v>49</v>
      </c>
    </row>
    <row r="15" spans="2:7" ht="12.75" customHeight="1">
      <c r="C15" s="52" t="s">
        <v>52</v>
      </c>
      <c r="D15" s="46">
        <v>0</v>
      </c>
      <c r="E15" s="5" t="s">
        <v>49</v>
      </c>
    </row>
    <row r="16" spans="2:7">
      <c r="C16" s="53" t="s">
        <v>53</v>
      </c>
      <c r="D16" s="56">
        <v>3</v>
      </c>
      <c r="E16" s="5" t="s">
        <v>54</v>
      </c>
    </row>
    <row r="17" spans="3:6">
      <c r="C17" s="53" t="s">
        <v>35</v>
      </c>
      <c r="D17" s="44"/>
      <c r="E17" s="5" t="s">
        <v>54</v>
      </c>
    </row>
    <row r="18" spans="3:6">
      <c r="C18" s="53" t="s">
        <v>55</v>
      </c>
      <c r="D18" s="44"/>
      <c r="E18" s="5"/>
    </row>
    <row r="19" spans="3:6">
      <c r="C19" s="53" t="s">
        <v>56</v>
      </c>
      <c r="D19" s="44">
        <v>0</v>
      </c>
      <c r="E19" s="5" t="s">
        <v>54</v>
      </c>
    </row>
    <row r="20" spans="3:6">
      <c r="C20" s="53" t="s">
        <v>57</v>
      </c>
      <c r="D20" s="44">
        <v>0</v>
      </c>
      <c r="E20" s="5" t="s">
        <v>54</v>
      </c>
    </row>
    <row r="21" spans="3:6" ht="26.4">
      <c r="C21" s="51" t="s">
        <v>1</v>
      </c>
      <c r="D21" s="44">
        <v>0</v>
      </c>
      <c r="E21" s="45" t="s">
        <v>54</v>
      </c>
    </row>
    <row r="22" spans="3:6">
      <c r="C22" s="53" t="s">
        <v>2</v>
      </c>
      <c r="D22" s="44">
        <v>0</v>
      </c>
      <c r="E22" s="5" t="s">
        <v>49</v>
      </c>
    </row>
    <row r="23" spans="3:6" ht="27" customHeight="1">
      <c r="C23" s="54" t="s">
        <v>58</v>
      </c>
      <c r="D23" s="44">
        <v>3.2</v>
      </c>
      <c r="E23" s="5" t="s">
        <v>54</v>
      </c>
    </row>
    <row r="24" spans="3:6">
      <c r="C24" s="55" t="s">
        <v>59</v>
      </c>
      <c r="D24" s="47">
        <v>0</v>
      </c>
      <c r="E24" s="5" t="s">
        <v>49</v>
      </c>
    </row>
    <row r="25" spans="3:6">
      <c r="C25" s="53" t="s">
        <v>60</v>
      </c>
      <c r="D25" s="44">
        <v>0</v>
      </c>
      <c r="E25" s="5" t="s">
        <v>54</v>
      </c>
      <c r="F25" s="7"/>
    </row>
    <row r="26" spans="3:6">
      <c r="C26" s="53" t="s">
        <v>61</v>
      </c>
      <c r="D26" s="44">
        <v>17.27</v>
      </c>
      <c r="E26" s="5" t="s">
        <v>54</v>
      </c>
      <c r="F26" s="7"/>
    </row>
    <row r="27" spans="3:6">
      <c r="C27" s="53" t="s">
        <v>62</v>
      </c>
      <c r="D27" s="44">
        <v>0</v>
      </c>
      <c r="E27" s="5" t="s">
        <v>49</v>
      </c>
      <c r="F27" s="7"/>
    </row>
    <row r="28" spans="3:6">
      <c r="C28" s="53" t="s">
        <v>63</v>
      </c>
      <c r="D28" s="44">
        <v>0</v>
      </c>
      <c r="E28" s="5" t="s">
        <v>54</v>
      </c>
      <c r="F28" s="7"/>
    </row>
    <row r="29" spans="3:6">
      <c r="C29" s="53" t="s">
        <v>64</v>
      </c>
      <c r="D29" s="44">
        <v>0</v>
      </c>
      <c r="E29" s="5" t="s">
        <v>54</v>
      </c>
      <c r="F29" s="7"/>
    </row>
  </sheetData>
  <mergeCells count="4">
    <mergeCell ref="C2:F2"/>
    <mergeCell ref="C3:F3"/>
    <mergeCell ref="C4:F4"/>
    <mergeCell ref="C5:F5"/>
  </mergeCells>
  <phoneticPr fontId="4" type="noConversion"/>
  <pageMargins left="0.78740157480314965" right="0.19685039370078741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3"/>
  <sheetViews>
    <sheetView zoomScaleNormal="100" zoomScaleSheetLayoutView="75" workbookViewId="0">
      <pane xSplit="2" topLeftCell="C1" activePane="topRight" state="frozen"/>
      <selection activeCell="K10" sqref="K10"/>
      <selection pane="topRight" activeCell="C4" sqref="C4:D4"/>
    </sheetView>
  </sheetViews>
  <sheetFormatPr defaultColWidth="10.33203125" defaultRowHeight="13.2"/>
  <cols>
    <col min="1" max="1" width="5" style="8" customWidth="1"/>
    <col min="2" max="2" width="7" style="9" customWidth="1"/>
    <col min="3" max="3" width="93.109375" style="8" customWidth="1"/>
    <col min="4" max="4" width="20.6640625" style="8" customWidth="1"/>
    <col min="5" max="5" width="1.6640625" style="8" hidden="1" customWidth="1"/>
    <col min="6" max="6" width="0.109375" style="8" hidden="1" customWidth="1"/>
    <col min="7" max="7" width="10.6640625" style="8" hidden="1" customWidth="1"/>
    <col min="8" max="8" width="11.77734375" style="8" hidden="1" customWidth="1"/>
    <col min="9" max="10" width="0.109375" style="8" hidden="1" customWidth="1"/>
    <col min="11" max="16384" width="10.33203125" style="8"/>
  </cols>
  <sheetData>
    <row r="1" spans="2:10">
      <c r="C1" s="10" t="s">
        <v>65</v>
      </c>
    </row>
    <row r="2" spans="2:10" ht="15.6">
      <c r="C2" s="206" t="s">
        <v>66</v>
      </c>
      <c r="D2" s="206"/>
      <c r="E2" s="11"/>
      <c r="F2" s="12"/>
      <c r="G2" s="12"/>
      <c r="H2" s="13" t="s">
        <v>40</v>
      </c>
    </row>
    <row r="3" spans="2:10" ht="27" customHeight="1">
      <c r="C3" s="207"/>
      <c r="D3" s="207"/>
      <c r="E3" s="14"/>
    </row>
    <row r="4" spans="2:10" ht="69.75" customHeight="1">
      <c r="B4" s="15"/>
      <c r="C4" s="204" t="e">
        <f>#REF!</f>
        <v>#REF!</v>
      </c>
      <c r="D4" s="204"/>
      <c r="E4" s="10" t="s">
        <v>67</v>
      </c>
      <c r="G4" s="16"/>
      <c r="H4" s="16"/>
    </row>
    <row r="5" spans="2:10" ht="20.399999999999999">
      <c r="C5" s="17" t="s">
        <v>40</v>
      </c>
      <c r="D5" s="18"/>
      <c r="E5" s="10"/>
      <c r="G5" s="16"/>
      <c r="H5" s="16"/>
    </row>
    <row r="6" spans="2:10" ht="27" customHeight="1">
      <c r="C6" s="19"/>
      <c r="D6" s="20"/>
    </row>
    <row r="7" spans="2:10">
      <c r="C7" s="21"/>
      <c r="D7" s="20"/>
    </row>
    <row r="8" spans="2:10" ht="15.6">
      <c r="C8" s="22" t="s">
        <v>40</v>
      </c>
      <c r="D8" s="23"/>
    </row>
    <row r="9" spans="2:10" ht="17.399999999999999">
      <c r="B9" s="205" t="s">
        <v>68</v>
      </c>
      <c r="C9" s="203" t="s">
        <v>69</v>
      </c>
      <c r="D9" s="24" t="s">
        <v>70</v>
      </c>
      <c r="E9" s="25"/>
    </row>
    <row r="10" spans="2:10" ht="17.399999999999999">
      <c r="B10" s="205"/>
      <c r="C10" s="203"/>
      <c r="D10" s="26" t="s">
        <v>71</v>
      </c>
      <c r="E10" s="25"/>
    </row>
    <row r="11" spans="2:10">
      <c r="B11" s="27">
        <v>1</v>
      </c>
      <c r="C11" s="27">
        <v>2</v>
      </c>
      <c r="D11" s="28">
        <v>3</v>
      </c>
      <c r="E11" s="25"/>
    </row>
    <row r="12" spans="2:10" ht="26.25" customHeight="1">
      <c r="B12" s="29">
        <v>1</v>
      </c>
      <c r="C12" s="30" t="s">
        <v>72</v>
      </c>
      <c r="D12" s="31">
        <f>Лист1!D15*Лист1!D23/100+Лист1!D15</f>
        <v>0</v>
      </c>
      <c r="E12" s="25"/>
    </row>
    <row r="13" spans="2:10" ht="16.2" thickBot="1">
      <c r="B13" s="29">
        <v>2</v>
      </c>
      <c r="C13" s="30" t="s">
        <v>73</v>
      </c>
      <c r="D13" s="31" t="e">
        <f>Лист1!D12+Лист1!D12*Лист1!D16/100+Лист1!D14+Лист1!D14*Лист1!D17/100+Лист1!D13+Лист1!D13*Лист1!D16/100</f>
        <v>#REF!</v>
      </c>
      <c r="J13" s="32"/>
    </row>
    <row r="14" spans="2:10" ht="36.75" customHeight="1">
      <c r="B14" s="29">
        <v>3</v>
      </c>
      <c r="C14" s="30" t="s">
        <v>74</v>
      </c>
      <c r="D14" s="31">
        <f>Лист1!D7*Лист1!D8/Лист1!D9*Лист1!D10</f>
        <v>46849.329353079687</v>
      </c>
    </row>
    <row r="15" spans="2:10" ht="30.75" customHeight="1">
      <c r="B15" s="29">
        <v>4</v>
      </c>
      <c r="C15" s="30" t="s">
        <v>75</v>
      </c>
      <c r="D15" s="31" t="e">
        <f>Лист1!D11</f>
        <v>#REF!</v>
      </c>
    </row>
    <row r="16" spans="2:10" ht="30.75" customHeight="1">
      <c r="B16" s="29">
        <v>5</v>
      </c>
      <c r="C16" s="30" t="s">
        <v>76</v>
      </c>
      <c r="D16" s="31" t="e">
        <f>(D13+D14+D15)*Лист1!D19+('всп форма'!D13+'всп форма'!D14+'всп форма'!D15)*Лист1!D20/100+(D13+D14+D15)*Лист1!D21/100</f>
        <v>#REF!</v>
      </c>
    </row>
    <row r="17" spans="2:4" ht="33" customHeight="1">
      <c r="B17" s="29">
        <v>6</v>
      </c>
      <c r="C17" s="33" t="s">
        <v>77</v>
      </c>
      <c r="D17" s="31" t="e">
        <f>('всп форма'!D13+'всп форма'!D14+'всп форма'!D15+'всп форма'!D16)*Лист1!D26/100+Лист1!D24</f>
        <v>#REF!</v>
      </c>
    </row>
    <row r="18" spans="2:4" ht="29.25" customHeight="1">
      <c r="B18" s="29">
        <v>7</v>
      </c>
      <c r="C18" s="30" t="s">
        <v>78</v>
      </c>
      <c r="D18" s="31" t="e">
        <f>('всп форма'!D12+'всп форма'!D13+'всп форма'!D14+'всп форма'!D15+'всп форма'!D16+'всп форма'!D17)*Лист1!D29/100</f>
        <v>#REF!</v>
      </c>
    </row>
    <row r="19" spans="2:4" ht="28.5" customHeight="1">
      <c r="B19" s="29">
        <v>8</v>
      </c>
      <c r="C19" s="30" t="s">
        <v>79</v>
      </c>
      <c r="D19" s="31" t="e">
        <f>('всп форма'!D13+'всп форма'!D14+'всп форма'!D15+'всп форма'!D16+'всп форма'!D17)*Лист1!D28/100+Лист1!D27</f>
        <v>#REF!</v>
      </c>
    </row>
    <row r="20" spans="2:4" ht="48" customHeight="1">
      <c r="B20" s="29">
        <v>9</v>
      </c>
      <c r="C20" s="30" t="s">
        <v>80</v>
      </c>
      <c r="D20" s="34" t="e">
        <f>('всп форма'!D12+'всп форма'!D13+'всп форма'!D14+'всп форма'!D15+'всп форма'!D16+'всп форма'!D17+'всп форма'!D18)*Лист1!D25/100</f>
        <v>#REF!</v>
      </c>
    </row>
    <row r="21" spans="2:4" ht="24.75" customHeight="1">
      <c r="B21" s="29">
        <v>10</v>
      </c>
      <c r="C21" s="35" t="s">
        <v>81</v>
      </c>
      <c r="D21" s="36" t="e">
        <f>(D12+D13+D14+D15+D16+D17+D18+D19+D20)</f>
        <v>#REF!</v>
      </c>
    </row>
    <row r="22" spans="2:4" ht="25.5" customHeight="1">
      <c r="B22" s="29">
        <v>11</v>
      </c>
      <c r="C22" s="35" t="s">
        <v>82</v>
      </c>
      <c r="D22" s="36" t="e">
        <f>(D21-D19)*1.15+D19</f>
        <v>#REF!</v>
      </c>
    </row>
    <row r="23" spans="2:4">
      <c r="C23" s="37"/>
      <c r="D23" s="38"/>
    </row>
    <row r="24" spans="2:4" ht="15.6">
      <c r="C24" s="39" t="s">
        <v>83</v>
      </c>
      <c r="D24" s="40" t="s">
        <v>84</v>
      </c>
    </row>
    <row r="25" spans="2:4" ht="15.6">
      <c r="C25" s="41"/>
      <c r="D25" s="41"/>
    </row>
    <row r="26" spans="2:4" ht="15.6">
      <c r="C26" s="42" t="s">
        <v>85</v>
      </c>
      <c r="D26" s="40" t="s">
        <v>85</v>
      </c>
    </row>
    <row r="27" spans="2:4" ht="15.6">
      <c r="C27" s="42" t="s">
        <v>86</v>
      </c>
      <c r="D27" s="42" t="s">
        <v>86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4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J579"/>
  <sheetViews>
    <sheetView zoomScaleNormal="100" workbookViewId="0">
      <selection activeCell="J43" sqref="J43"/>
    </sheetView>
  </sheetViews>
  <sheetFormatPr defaultRowHeight="14.4"/>
  <cols>
    <col min="1" max="1" width="15.33203125" style="125" customWidth="1"/>
    <col min="2" max="2" width="10.77734375" style="126" customWidth="1"/>
    <col min="3" max="5" width="9.33203125" style="125"/>
    <col min="6" max="6" width="12.109375" style="125" customWidth="1"/>
    <col min="7" max="7" width="15.44140625" style="125" customWidth="1"/>
    <col min="8" max="8" width="14.33203125" style="125" customWidth="1"/>
    <col min="9" max="9" width="9.33203125" style="125"/>
    <col min="10" max="10" width="9" style="125" customWidth="1"/>
    <col min="11" max="256" width="9.33203125" style="125"/>
    <col min="257" max="257" width="15.33203125" style="125" customWidth="1"/>
    <col min="258" max="258" width="10.77734375" style="125" customWidth="1"/>
    <col min="259" max="261" width="9.33203125" style="125"/>
    <col min="262" max="262" width="12.109375" style="125" customWidth="1"/>
    <col min="263" max="263" width="15.44140625" style="125" customWidth="1"/>
    <col min="264" max="264" width="14.33203125" style="125" customWidth="1"/>
    <col min="265" max="512" width="9.33203125" style="125"/>
    <col min="513" max="513" width="15.33203125" style="125" customWidth="1"/>
    <col min="514" max="514" width="10.77734375" style="125" customWidth="1"/>
    <col min="515" max="517" width="9.33203125" style="125"/>
    <col min="518" max="518" width="12.109375" style="125" customWidth="1"/>
    <col min="519" max="519" width="15.44140625" style="125" customWidth="1"/>
    <col min="520" max="520" width="14.33203125" style="125" customWidth="1"/>
    <col min="521" max="768" width="9.33203125" style="125"/>
    <col min="769" max="769" width="15.33203125" style="125" customWidth="1"/>
    <col min="770" max="770" width="10.77734375" style="125" customWidth="1"/>
    <col min="771" max="773" width="9.33203125" style="125"/>
    <col min="774" max="774" width="12.109375" style="125" customWidth="1"/>
    <col min="775" max="775" width="15.44140625" style="125" customWidth="1"/>
    <col min="776" max="776" width="14.33203125" style="125" customWidth="1"/>
    <col min="777" max="1024" width="9.33203125" style="125"/>
    <col min="1025" max="1025" width="15.33203125" style="125" customWidth="1"/>
    <col min="1026" max="1026" width="10.77734375" style="125" customWidth="1"/>
    <col min="1027" max="1029" width="9.33203125" style="125"/>
    <col min="1030" max="1030" width="12.109375" style="125" customWidth="1"/>
    <col min="1031" max="1031" width="15.44140625" style="125" customWidth="1"/>
    <col min="1032" max="1032" width="14.33203125" style="125" customWidth="1"/>
    <col min="1033" max="1280" width="9.33203125" style="125"/>
    <col min="1281" max="1281" width="15.33203125" style="125" customWidth="1"/>
    <col min="1282" max="1282" width="10.77734375" style="125" customWidth="1"/>
    <col min="1283" max="1285" width="9.33203125" style="125"/>
    <col min="1286" max="1286" width="12.109375" style="125" customWidth="1"/>
    <col min="1287" max="1287" width="15.44140625" style="125" customWidth="1"/>
    <col min="1288" max="1288" width="14.33203125" style="125" customWidth="1"/>
    <col min="1289" max="1536" width="9.33203125" style="125"/>
    <col min="1537" max="1537" width="15.33203125" style="125" customWidth="1"/>
    <col min="1538" max="1538" width="10.77734375" style="125" customWidth="1"/>
    <col min="1539" max="1541" width="9.33203125" style="125"/>
    <col min="1542" max="1542" width="12.109375" style="125" customWidth="1"/>
    <col min="1543" max="1543" width="15.44140625" style="125" customWidth="1"/>
    <col min="1544" max="1544" width="14.33203125" style="125" customWidth="1"/>
    <col min="1545" max="1792" width="9.33203125" style="125"/>
    <col min="1793" max="1793" width="15.33203125" style="125" customWidth="1"/>
    <col min="1794" max="1794" width="10.77734375" style="125" customWidth="1"/>
    <col min="1795" max="1797" width="9.33203125" style="125"/>
    <col min="1798" max="1798" width="12.109375" style="125" customWidth="1"/>
    <col min="1799" max="1799" width="15.44140625" style="125" customWidth="1"/>
    <col min="1800" max="1800" width="14.33203125" style="125" customWidth="1"/>
    <col min="1801" max="2048" width="9.33203125" style="125"/>
    <col min="2049" max="2049" width="15.33203125" style="125" customWidth="1"/>
    <col min="2050" max="2050" width="10.77734375" style="125" customWidth="1"/>
    <col min="2051" max="2053" width="9.33203125" style="125"/>
    <col min="2054" max="2054" width="12.109375" style="125" customWidth="1"/>
    <col min="2055" max="2055" width="15.44140625" style="125" customWidth="1"/>
    <col min="2056" max="2056" width="14.33203125" style="125" customWidth="1"/>
    <col min="2057" max="2304" width="9.33203125" style="125"/>
    <col min="2305" max="2305" width="15.33203125" style="125" customWidth="1"/>
    <col min="2306" max="2306" width="10.77734375" style="125" customWidth="1"/>
    <col min="2307" max="2309" width="9.33203125" style="125"/>
    <col min="2310" max="2310" width="12.109375" style="125" customWidth="1"/>
    <col min="2311" max="2311" width="15.44140625" style="125" customWidth="1"/>
    <col min="2312" max="2312" width="14.33203125" style="125" customWidth="1"/>
    <col min="2313" max="2560" width="9.33203125" style="125"/>
    <col min="2561" max="2561" width="15.33203125" style="125" customWidth="1"/>
    <col min="2562" max="2562" width="10.77734375" style="125" customWidth="1"/>
    <col min="2563" max="2565" width="9.33203125" style="125"/>
    <col min="2566" max="2566" width="12.109375" style="125" customWidth="1"/>
    <col min="2567" max="2567" width="15.44140625" style="125" customWidth="1"/>
    <col min="2568" max="2568" width="14.33203125" style="125" customWidth="1"/>
    <col min="2569" max="2816" width="9.33203125" style="125"/>
    <col min="2817" max="2817" width="15.33203125" style="125" customWidth="1"/>
    <col min="2818" max="2818" width="10.77734375" style="125" customWidth="1"/>
    <col min="2819" max="2821" width="9.33203125" style="125"/>
    <col min="2822" max="2822" width="12.109375" style="125" customWidth="1"/>
    <col min="2823" max="2823" width="15.44140625" style="125" customWidth="1"/>
    <col min="2824" max="2824" width="14.33203125" style="125" customWidth="1"/>
    <col min="2825" max="3072" width="9.33203125" style="125"/>
    <col min="3073" max="3073" width="15.33203125" style="125" customWidth="1"/>
    <col min="3074" max="3074" width="10.77734375" style="125" customWidth="1"/>
    <col min="3075" max="3077" width="9.33203125" style="125"/>
    <col min="3078" max="3078" width="12.109375" style="125" customWidth="1"/>
    <col min="3079" max="3079" width="15.44140625" style="125" customWidth="1"/>
    <col min="3080" max="3080" width="14.33203125" style="125" customWidth="1"/>
    <col min="3081" max="3328" width="9.33203125" style="125"/>
    <col min="3329" max="3329" width="15.33203125" style="125" customWidth="1"/>
    <col min="3330" max="3330" width="10.77734375" style="125" customWidth="1"/>
    <col min="3331" max="3333" width="9.33203125" style="125"/>
    <col min="3334" max="3334" width="12.109375" style="125" customWidth="1"/>
    <col min="3335" max="3335" width="15.44140625" style="125" customWidth="1"/>
    <col min="3336" max="3336" width="14.33203125" style="125" customWidth="1"/>
    <col min="3337" max="3584" width="9.33203125" style="125"/>
    <col min="3585" max="3585" width="15.33203125" style="125" customWidth="1"/>
    <col min="3586" max="3586" width="10.77734375" style="125" customWidth="1"/>
    <col min="3587" max="3589" width="9.33203125" style="125"/>
    <col min="3590" max="3590" width="12.109375" style="125" customWidth="1"/>
    <col min="3591" max="3591" width="15.44140625" style="125" customWidth="1"/>
    <col min="3592" max="3592" width="14.33203125" style="125" customWidth="1"/>
    <col min="3593" max="3840" width="9.33203125" style="125"/>
    <col min="3841" max="3841" width="15.33203125" style="125" customWidth="1"/>
    <col min="3842" max="3842" width="10.77734375" style="125" customWidth="1"/>
    <col min="3843" max="3845" width="9.33203125" style="125"/>
    <col min="3846" max="3846" width="12.109375" style="125" customWidth="1"/>
    <col min="3847" max="3847" width="15.44140625" style="125" customWidth="1"/>
    <col min="3848" max="3848" width="14.33203125" style="125" customWidth="1"/>
    <col min="3849" max="4096" width="9.33203125" style="125"/>
    <col min="4097" max="4097" width="15.33203125" style="125" customWidth="1"/>
    <col min="4098" max="4098" width="10.77734375" style="125" customWidth="1"/>
    <col min="4099" max="4101" width="9.33203125" style="125"/>
    <col min="4102" max="4102" width="12.109375" style="125" customWidth="1"/>
    <col min="4103" max="4103" width="15.44140625" style="125" customWidth="1"/>
    <col min="4104" max="4104" width="14.33203125" style="125" customWidth="1"/>
    <col min="4105" max="4352" width="9.33203125" style="125"/>
    <col min="4353" max="4353" width="15.33203125" style="125" customWidth="1"/>
    <col min="4354" max="4354" width="10.77734375" style="125" customWidth="1"/>
    <col min="4355" max="4357" width="9.33203125" style="125"/>
    <col min="4358" max="4358" width="12.109375" style="125" customWidth="1"/>
    <col min="4359" max="4359" width="15.44140625" style="125" customWidth="1"/>
    <col min="4360" max="4360" width="14.33203125" style="125" customWidth="1"/>
    <col min="4361" max="4608" width="9.33203125" style="125"/>
    <col min="4609" max="4609" width="15.33203125" style="125" customWidth="1"/>
    <col min="4610" max="4610" width="10.77734375" style="125" customWidth="1"/>
    <col min="4611" max="4613" width="9.33203125" style="125"/>
    <col min="4614" max="4614" width="12.109375" style="125" customWidth="1"/>
    <col min="4615" max="4615" width="15.44140625" style="125" customWidth="1"/>
    <col min="4616" max="4616" width="14.33203125" style="125" customWidth="1"/>
    <col min="4617" max="4864" width="9.33203125" style="125"/>
    <col min="4865" max="4865" width="15.33203125" style="125" customWidth="1"/>
    <col min="4866" max="4866" width="10.77734375" style="125" customWidth="1"/>
    <col min="4867" max="4869" width="9.33203125" style="125"/>
    <col min="4870" max="4870" width="12.109375" style="125" customWidth="1"/>
    <col min="4871" max="4871" width="15.44140625" style="125" customWidth="1"/>
    <col min="4872" max="4872" width="14.33203125" style="125" customWidth="1"/>
    <col min="4873" max="5120" width="9.33203125" style="125"/>
    <col min="5121" max="5121" width="15.33203125" style="125" customWidth="1"/>
    <col min="5122" max="5122" width="10.77734375" style="125" customWidth="1"/>
    <col min="5123" max="5125" width="9.33203125" style="125"/>
    <col min="5126" max="5126" width="12.109375" style="125" customWidth="1"/>
    <col min="5127" max="5127" width="15.44140625" style="125" customWidth="1"/>
    <col min="5128" max="5128" width="14.33203125" style="125" customWidth="1"/>
    <col min="5129" max="5376" width="9.33203125" style="125"/>
    <col min="5377" max="5377" width="15.33203125" style="125" customWidth="1"/>
    <col min="5378" max="5378" width="10.77734375" style="125" customWidth="1"/>
    <col min="5379" max="5381" width="9.33203125" style="125"/>
    <col min="5382" max="5382" width="12.109375" style="125" customWidth="1"/>
    <col min="5383" max="5383" width="15.44140625" style="125" customWidth="1"/>
    <col min="5384" max="5384" width="14.33203125" style="125" customWidth="1"/>
    <col min="5385" max="5632" width="9.33203125" style="125"/>
    <col min="5633" max="5633" width="15.33203125" style="125" customWidth="1"/>
    <col min="5634" max="5634" width="10.77734375" style="125" customWidth="1"/>
    <col min="5635" max="5637" width="9.33203125" style="125"/>
    <col min="5638" max="5638" width="12.109375" style="125" customWidth="1"/>
    <col min="5639" max="5639" width="15.44140625" style="125" customWidth="1"/>
    <col min="5640" max="5640" width="14.33203125" style="125" customWidth="1"/>
    <col min="5641" max="5888" width="9.33203125" style="125"/>
    <col min="5889" max="5889" width="15.33203125" style="125" customWidth="1"/>
    <col min="5890" max="5890" width="10.77734375" style="125" customWidth="1"/>
    <col min="5891" max="5893" width="9.33203125" style="125"/>
    <col min="5894" max="5894" width="12.109375" style="125" customWidth="1"/>
    <col min="5895" max="5895" width="15.44140625" style="125" customWidth="1"/>
    <col min="5896" max="5896" width="14.33203125" style="125" customWidth="1"/>
    <col min="5897" max="6144" width="9.33203125" style="125"/>
    <col min="6145" max="6145" width="15.33203125" style="125" customWidth="1"/>
    <col min="6146" max="6146" width="10.77734375" style="125" customWidth="1"/>
    <col min="6147" max="6149" width="9.33203125" style="125"/>
    <col min="6150" max="6150" width="12.109375" style="125" customWidth="1"/>
    <col min="6151" max="6151" width="15.44140625" style="125" customWidth="1"/>
    <col min="6152" max="6152" width="14.33203125" style="125" customWidth="1"/>
    <col min="6153" max="6400" width="9.33203125" style="125"/>
    <col min="6401" max="6401" width="15.33203125" style="125" customWidth="1"/>
    <col min="6402" max="6402" width="10.77734375" style="125" customWidth="1"/>
    <col min="6403" max="6405" width="9.33203125" style="125"/>
    <col min="6406" max="6406" width="12.109375" style="125" customWidth="1"/>
    <col min="6407" max="6407" width="15.44140625" style="125" customWidth="1"/>
    <col min="6408" max="6408" width="14.33203125" style="125" customWidth="1"/>
    <col min="6409" max="6656" width="9.33203125" style="125"/>
    <col min="6657" max="6657" width="15.33203125" style="125" customWidth="1"/>
    <col min="6658" max="6658" width="10.77734375" style="125" customWidth="1"/>
    <col min="6659" max="6661" width="9.33203125" style="125"/>
    <col min="6662" max="6662" width="12.109375" style="125" customWidth="1"/>
    <col min="6663" max="6663" width="15.44140625" style="125" customWidth="1"/>
    <col min="6664" max="6664" width="14.33203125" style="125" customWidth="1"/>
    <col min="6665" max="6912" width="9.33203125" style="125"/>
    <col min="6913" max="6913" width="15.33203125" style="125" customWidth="1"/>
    <col min="6914" max="6914" width="10.77734375" style="125" customWidth="1"/>
    <col min="6915" max="6917" width="9.33203125" style="125"/>
    <col min="6918" max="6918" width="12.109375" style="125" customWidth="1"/>
    <col min="6919" max="6919" width="15.44140625" style="125" customWidth="1"/>
    <col min="6920" max="6920" width="14.33203125" style="125" customWidth="1"/>
    <col min="6921" max="7168" width="9.33203125" style="125"/>
    <col min="7169" max="7169" width="15.33203125" style="125" customWidth="1"/>
    <col min="7170" max="7170" width="10.77734375" style="125" customWidth="1"/>
    <col min="7171" max="7173" width="9.33203125" style="125"/>
    <col min="7174" max="7174" width="12.109375" style="125" customWidth="1"/>
    <col min="7175" max="7175" width="15.44140625" style="125" customWidth="1"/>
    <col min="7176" max="7176" width="14.33203125" style="125" customWidth="1"/>
    <col min="7177" max="7424" width="9.33203125" style="125"/>
    <col min="7425" max="7425" width="15.33203125" style="125" customWidth="1"/>
    <col min="7426" max="7426" width="10.77734375" style="125" customWidth="1"/>
    <col min="7427" max="7429" width="9.33203125" style="125"/>
    <col min="7430" max="7430" width="12.109375" style="125" customWidth="1"/>
    <col min="7431" max="7431" width="15.44140625" style="125" customWidth="1"/>
    <col min="7432" max="7432" width="14.33203125" style="125" customWidth="1"/>
    <col min="7433" max="7680" width="9.33203125" style="125"/>
    <col min="7681" max="7681" width="15.33203125" style="125" customWidth="1"/>
    <col min="7682" max="7682" width="10.77734375" style="125" customWidth="1"/>
    <col min="7683" max="7685" width="9.33203125" style="125"/>
    <col min="7686" max="7686" width="12.109375" style="125" customWidth="1"/>
    <col min="7687" max="7687" width="15.44140625" style="125" customWidth="1"/>
    <col min="7688" max="7688" width="14.33203125" style="125" customWidth="1"/>
    <col min="7689" max="7936" width="9.33203125" style="125"/>
    <col min="7937" max="7937" width="15.33203125" style="125" customWidth="1"/>
    <col min="7938" max="7938" width="10.77734375" style="125" customWidth="1"/>
    <col min="7939" max="7941" width="9.33203125" style="125"/>
    <col min="7942" max="7942" width="12.109375" style="125" customWidth="1"/>
    <col min="7943" max="7943" width="15.44140625" style="125" customWidth="1"/>
    <col min="7944" max="7944" width="14.33203125" style="125" customWidth="1"/>
    <col min="7945" max="8192" width="9.33203125" style="125"/>
    <col min="8193" max="8193" width="15.33203125" style="125" customWidth="1"/>
    <col min="8194" max="8194" width="10.77734375" style="125" customWidth="1"/>
    <col min="8195" max="8197" width="9.33203125" style="125"/>
    <col min="8198" max="8198" width="12.109375" style="125" customWidth="1"/>
    <col min="8199" max="8199" width="15.44140625" style="125" customWidth="1"/>
    <col min="8200" max="8200" width="14.33203125" style="125" customWidth="1"/>
    <col min="8201" max="8448" width="9.33203125" style="125"/>
    <col min="8449" max="8449" width="15.33203125" style="125" customWidth="1"/>
    <col min="8450" max="8450" width="10.77734375" style="125" customWidth="1"/>
    <col min="8451" max="8453" width="9.33203125" style="125"/>
    <col min="8454" max="8454" width="12.109375" style="125" customWidth="1"/>
    <col min="8455" max="8455" width="15.44140625" style="125" customWidth="1"/>
    <col min="8456" max="8456" width="14.33203125" style="125" customWidth="1"/>
    <col min="8457" max="8704" width="9.33203125" style="125"/>
    <col min="8705" max="8705" width="15.33203125" style="125" customWidth="1"/>
    <col min="8706" max="8706" width="10.77734375" style="125" customWidth="1"/>
    <col min="8707" max="8709" width="9.33203125" style="125"/>
    <col min="8710" max="8710" width="12.109375" style="125" customWidth="1"/>
    <col min="8711" max="8711" width="15.44140625" style="125" customWidth="1"/>
    <col min="8712" max="8712" width="14.33203125" style="125" customWidth="1"/>
    <col min="8713" max="8960" width="9.33203125" style="125"/>
    <col min="8961" max="8961" width="15.33203125" style="125" customWidth="1"/>
    <col min="8962" max="8962" width="10.77734375" style="125" customWidth="1"/>
    <col min="8963" max="8965" width="9.33203125" style="125"/>
    <col min="8966" max="8966" width="12.109375" style="125" customWidth="1"/>
    <col min="8967" max="8967" width="15.44140625" style="125" customWidth="1"/>
    <col min="8968" max="8968" width="14.33203125" style="125" customWidth="1"/>
    <col min="8969" max="9216" width="9.33203125" style="125"/>
    <col min="9217" max="9217" width="15.33203125" style="125" customWidth="1"/>
    <col min="9218" max="9218" width="10.77734375" style="125" customWidth="1"/>
    <col min="9219" max="9221" width="9.33203125" style="125"/>
    <col min="9222" max="9222" width="12.109375" style="125" customWidth="1"/>
    <col min="9223" max="9223" width="15.44140625" style="125" customWidth="1"/>
    <col min="9224" max="9224" width="14.33203125" style="125" customWidth="1"/>
    <col min="9225" max="9472" width="9.33203125" style="125"/>
    <col min="9473" max="9473" width="15.33203125" style="125" customWidth="1"/>
    <col min="9474" max="9474" width="10.77734375" style="125" customWidth="1"/>
    <col min="9475" max="9477" width="9.33203125" style="125"/>
    <col min="9478" max="9478" width="12.109375" style="125" customWidth="1"/>
    <col min="9479" max="9479" width="15.44140625" style="125" customWidth="1"/>
    <col min="9480" max="9480" width="14.33203125" style="125" customWidth="1"/>
    <col min="9481" max="9728" width="9.33203125" style="125"/>
    <col min="9729" max="9729" width="15.33203125" style="125" customWidth="1"/>
    <col min="9730" max="9730" width="10.77734375" style="125" customWidth="1"/>
    <col min="9731" max="9733" width="9.33203125" style="125"/>
    <col min="9734" max="9734" width="12.109375" style="125" customWidth="1"/>
    <col min="9735" max="9735" width="15.44140625" style="125" customWidth="1"/>
    <col min="9736" max="9736" width="14.33203125" style="125" customWidth="1"/>
    <col min="9737" max="9984" width="9.33203125" style="125"/>
    <col min="9985" max="9985" width="15.33203125" style="125" customWidth="1"/>
    <col min="9986" max="9986" width="10.77734375" style="125" customWidth="1"/>
    <col min="9987" max="9989" width="9.33203125" style="125"/>
    <col min="9990" max="9990" width="12.109375" style="125" customWidth="1"/>
    <col min="9991" max="9991" width="15.44140625" style="125" customWidth="1"/>
    <col min="9992" max="9992" width="14.33203125" style="125" customWidth="1"/>
    <col min="9993" max="10240" width="9.33203125" style="125"/>
    <col min="10241" max="10241" width="15.33203125" style="125" customWidth="1"/>
    <col min="10242" max="10242" width="10.77734375" style="125" customWidth="1"/>
    <col min="10243" max="10245" width="9.33203125" style="125"/>
    <col min="10246" max="10246" width="12.109375" style="125" customWidth="1"/>
    <col min="10247" max="10247" width="15.44140625" style="125" customWidth="1"/>
    <col min="10248" max="10248" width="14.33203125" style="125" customWidth="1"/>
    <col min="10249" max="10496" width="9.33203125" style="125"/>
    <col min="10497" max="10497" width="15.33203125" style="125" customWidth="1"/>
    <col min="10498" max="10498" width="10.77734375" style="125" customWidth="1"/>
    <col min="10499" max="10501" width="9.33203125" style="125"/>
    <col min="10502" max="10502" width="12.109375" style="125" customWidth="1"/>
    <col min="10503" max="10503" width="15.44140625" style="125" customWidth="1"/>
    <col min="10504" max="10504" width="14.33203125" style="125" customWidth="1"/>
    <col min="10505" max="10752" width="9.33203125" style="125"/>
    <col min="10753" max="10753" width="15.33203125" style="125" customWidth="1"/>
    <col min="10754" max="10754" width="10.77734375" style="125" customWidth="1"/>
    <col min="10755" max="10757" width="9.33203125" style="125"/>
    <col min="10758" max="10758" width="12.109375" style="125" customWidth="1"/>
    <col min="10759" max="10759" width="15.44140625" style="125" customWidth="1"/>
    <col min="10760" max="10760" width="14.33203125" style="125" customWidth="1"/>
    <col min="10761" max="11008" width="9.33203125" style="125"/>
    <col min="11009" max="11009" width="15.33203125" style="125" customWidth="1"/>
    <col min="11010" max="11010" width="10.77734375" style="125" customWidth="1"/>
    <col min="11011" max="11013" width="9.33203125" style="125"/>
    <col min="11014" max="11014" width="12.109375" style="125" customWidth="1"/>
    <col min="11015" max="11015" width="15.44140625" style="125" customWidth="1"/>
    <col min="11016" max="11016" width="14.33203125" style="125" customWidth="1"/>
    <col min="11017" max="11264" width="9.33203125" style="125"/>
    <col min="11265" max="11265" width="15.33203125" style="125" customWidth="1"/>
    <col min="11266" max="11266" width="10.77734375" style="125" customWidth="1"/>
    <col min="11267" max="11269" width="9.33203125" style="125"/>
    <col min="11270" max="11270" width="12.109375" style="125" customWidth="1"/>
    <col min="11271" max="11271" width="15.44140625" style="125" customWidth="1"/>
    <col min="11272" max="11272" width="14.33203125" style="125" customWidth="1"/>
    <col min="11273" max="11520" width="9.33203125" style="125"/>
    <col min="11521" max="11521" width="15.33203125" style="125" customWidth="1"/>
    <col min="11522" max="11522" width="10.77734375" style="125" customWidth="1"/>
    <col min="11523" max="11525" width="9.33203125" style="125"/>
    <col min="11526" max="11526" width="12.109375" style="125" customWidth="1"/>
    <col min="11527" max="11527" width="15.44140625" style="125" customWidth="1"/>
    <col min="11528" max="11528" width="14.33203125" style="125" customWidth="1"/>
    <col min="11529" max="11776" width="9.33203125" style="125"/>
    <col min="11777" max="11777" width="15.33203125" style="125" customWidth="1"/>
    <col min="11778" max="11778" width="10.77734375" style="125" customWidth="1"/>
    <col min="11779" max="11781" width="9.33203125" style="125"/>
    <col min="11782" max="11782" width="12.109375" style="125" customWidth="1"/>
    <col min="11783" max="11783" width="15.44140625" style="125" customWidth="1"/>
    <col min="11784" max="11784" width="14.33203125" style="125" customWidth="1"/>
    <col min="11785" max="12032" width="9.33203125" style="125"/>
    <col min="12033" max="12033" width="15.33203125" style="125" customWidth="1"/>
    <col min="12034" max="12034" width="10.77734375" style="125" customWidth="1"/>
    <col min="12035" max="12037" width="9.33203125" style="125"/>
    <col min="12038" max="12038" width="12.109375" style="125" customWidth="1"/>
    <col min="12039" max="12039" width="15.44140625" style="125" customWidth="1"/>
    <col min="12040" max="12040" width="14.33203125" style="125" customWidth="1"/>
    <col min="12041" max="12288" width="9.33203125" style="125"/>
    <col min="12289" max="12289" width="15.33203125" style="125" customWidth="1"/>
    <col min="12290" max="12290" width="10.77734375" style="125" customWidth="1"/>
    <col min="12291" max="12293" width="9.33203125" style="125"/>
    <col min="12294" max="12294" width="12.109375" style="125" customWidth="1"/>
    <col min="12295" max="12295" width="15.44140625" style="125" customWidth="1"/>
    <col min="12296" max="12296" width="14.33203125" style="125" customWidth="1"/>
    <col min="12297" max="12544" width="9.33203125" style="125"/>
    <col min="12545" max="12545" width="15.33203125" style="125" customWidth="1"/>
    <col min="12546" max="12546" width="10.77734375" style="125" customWidth="1"/>
    <col min="12547" max="12549" width="9.33203125" style="125"/>
    <col min="12550" max="12550" width="12.109375" style="125" customWidth="1"/>
    <col min="12551" max="12551" width="15.44140625" style="125" customWidth="1"/>
    <col min="12552" max="12552" width="14.33203125" style="125" customWidth="1"/>
    <col min="12553" max="12800" width="9.33203125" style="125"/>
    <col min="12801" max="12801" width="15.33203125" style="125" customWidth="1"/>
    <col min="12802" max="12802" width="10.77734375" style="125" customWidth="1"/>
    <col min="12803" max="12805" width="9.33203125" style="125"/>
    <col min="12806" max="12806" width="12.109375" style="125" customWidth="1"/>
    <col min="12807" max="12807" width="15.44140625" style="125" customWidth="1"/>
    <col min="12808" max="12808" width="14.33203125" style="125" customWidth="1"/>
    <col min="12809" max="13056" width="9.33203125" style="125"/>
    <col min="13057" max="13057" width="15.33203125" style="125" customWidth="1"/>
    <col min="13058" max="13058" width="10.77734375" style="125" customWidth="1"/>
    <col min="13059" max="13061" width="9.33203125" style="125"/>
    <col min="13062" max="13062" width="12.109375" style="125" customWidth="1"/>
    <col min="13063" max="13063" width="15.44140625" style="125" customWidth="1"/>
    <col min="13064" max="13064" width="14.33203125" style="125" customWidth="1"/>
    <col min="13065" max="13312" width="9.33203125" style="125"/>
    <col min="13313" max="13313" width="15.33203125" style="125" customWidth="1"/>
    <col min="13314" max="13314" width="10.77734375" style="125" customWidth="1"/>
    <col min="13315" max="13317" width="9.33203125" style="125"/>
    <col min="13318" max="13318" width="12.109375" style="125" customWidth="1"/>
    <col min="13319" max="13319" width="15.44140625" style="125" customWidth="1"/>
    <col min="13320" max="13320" width="14.33203125" style="125" customWidth="1"/>
    <col min="13321" max="13568" width="9.33203125" style="125"/>
    <col min="13569" max="13569" width="15.33203125" style="125" customWidth="1"/>
    <col min="13570" max="13570" width="10.77734375" style="125" customWidth="1"/>
    <col min="13571" max="13573" width="9.33203125" style="125"/>
    <col min="13574" max="13574" width="12.109375" style="125" customWidth="1"/>
    <col min="13575" max="13575" width="15.44140625" style="125" customWidth="1"/>
    <col min="13576" max="13576" width="14.33203125" style="125" customWidth="1"/>
    <col min="13577" max="13824" width="9.33203125" style="125"/>
    <col min="13825" max="13825" width="15.33203125" style="125" customWidth="1"/>
    <col min="13826" max="13826" width="10.77734375" style="125" customWidth="1"/>
    <col min="13827" max="13829" width="9.33203125" style="125"/>
    <col min="13830" max="13830" width="12.109375" style="125" customWidth="1"/>
    <col min="13831" max="13831" width="15.44140625" style="125" customWidth="1"/>
    <col min="13832" max="13832" width="14.33203125" style="125" customWidth="1"/>
    <col min="13833" max="14080" width="9.33203125" style="125"/>
    <col min="14081" max="14081" width="15.33203125" style="125" customWidth="1"/>
    <col min="14082" max="14082" width="10.77734375" style="125" customWidth="1"/>
    <col min="14083" max="14085" width="9.33203125" style="125"/>
    <col min="14086" max="14086" width="12.109375" style="125" customWidth="1"/>
    <col min="14087" max="14087" width="15.44140625" style="125" customWidth="1"/>
    <col min="14088" max="14088" width="14.33203125" style="125" customWidth="1"/>
    <col min="14089" max="14336" width="9.33203125" style="125"/>
    <col min="14337" max="14337" width="15.33203125" style="125" customWidth="1"/>
    <col min="14338" max="14338" width="10.77734375" style="125" customWidth="1"/>
    <col min="14339" max="14341" width="9.33203125" style="125"/>
    <col min="14342" max="14342" width="12.109375" style="125" customWidth="1"/>
    <col min="14343" max="14343" width="15.44140625" style="125" customWidth="1"/>
    <col min="14344" max="14344" width="14.33203125" style="125" customWidth="1"/>
    <col min="14345" max="14592" width="9.33203125" style="125"/>
    <col min="14593" max="14593" width="15.33203125" style="125" customWidth="1"/>
    <col min="14594" max="14594" width="10.77734375" style="125" customWidth="1"/>
    <col min="14595" max="14597" width="9.33203125" style="125"/>
    <col min="14598" max="14598" width="12.109375" style="125" customWidth="1"/>
    <col min="14599" max="14599" width="15.44140625" style="125" customWidth="1"/>
    <col min="14600" max="14600" width="14.33203125" style="125" customWidth="1"/>
    <col min="14601" max="14848" width="9.33203125" style="125"/>
    <col min="14849" max="14849" width="15.33203125" style="125" customWidth="1"/>
    <col min="14850" max="14850" width="10.77734375" style="125" customWidth="1"/>
    <col min="14851" max="14853" width="9.33203125" style="125"/>
    <col min="14854" max="14854" width="12.109375" style="125" customWidth="1"/>
    <col min="14855" max="14855" width="15.44140625" style="125" customWidth="1"/>
    <col min="14856" max="14856" width="14.33203125" style="125" customWidth="1"/>
    <col min="14857" max="15104" width="9.33203125" style="125"/>
    <col min="15105" max="15105" width="15.33203125" style="125" customWidth="1"/>
    <col min="15106" max="15106" width="10.77734375" style="125" customWidth="1"/>
    <col min="15107" max="15109" width="9.33203125" style="125"/>
    <col min="15110" max="15110" width="12.109375" style="125" customWidth="1"/>
    <col min="15111" max="15111" width="15.44140625" style="125" customWidth="1"/>
    <col min="15112" max="15112" width="14.33203125" style="125" customWidth="1"/>
    <col min="15113" max="15360" width="9.33203125" style="125"/>
    <col min="15361" max="15361" width="15.33203125" style="125" customWidth="1"/>
    <col min="15362" max="15362" width="10.77734375" style="125" customWidth="1"/>
    <col min="15363" max="15365" width="9.33203125" style="125"/>
    <col min="15366" max="15366" width="12.109375" style="125" customWidth="1"/>
    <col min="15367" max="15367" width="15.44140625" style="125" customWidth="1"/>
    <col min="15368" max="15368" width="14.33203125" style="125" customWidth="1"/>
    <col min="15369" max="15616" width="9.33203125" style="125"/>
    <col min="15617" max="15617" width="15.33203125" style="125" customWidth="1"/>
    <col min="15618" max="15618" width="10.77734375" style="125" customWidth="1"/>
    <col min="15619" max="15621" width="9.33203125" style="125"/>
    <col min="15622" max="15622" width="12.109375" style="125" customWidth="1"/>
    <col min="15623" max="15623" width="15.44140625" style="125" customWidth="1"/>
    <col min="15624" max="15624" width="14.33203125" style="125" customWidth="1"/>
    <col min="15625" max="15872" width="9.33203125" style="125"/>
    <col min="15873" max="15873" width="15.33203125" style="125" customWidth="1"/>
    <col min="15874" max="15874" width="10.77734375" style="125" customWidth="1"/>
    <col min="15875" max="15877" width="9.33203125" style="125"/>
    <col min="15878" max="15878" width="12.109375" style="125" customWidth="1"/>
    <col min="15879" max="15879" width="15.44140625" style="125" customWidth="1"/>
    <col min="15880" max="15880" width="14.33203125" style="125" customWidth="1"/>
    <col min="15881" max="16128" width="9.33203125" style="125"/>
    <col min="16129" max="16129" width="15.33203125" style="125" customWidth="1"/>
    <col min="16130" max="16130" width="10.77734375" style="125" customWidth="1"/>
    <col min="16131" max="16133" width="9.33203125" style="125"/>
    <col min="16134" max="16134" width="12.109375" style="125" customWidth="1"/>
    <col min="16135" max="16135" width="15.44140625" style="125" customWidth="1"/>
    <col min="16136" max="16136" width="14.33203125" style="125" customWidth="1"/>
    <col min="16137" max="16384" width="9.33203125" style="125"/>
  </cols>
  <sheetData>
    <row r="1" spans="1:10" ht="24" customHeight="1">
      <c r="A1" s="235" t="s">
        <v>93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39" customHeight="1">
      <c r="A2" s="236" t="s">
        <v>206</v>
      </c>
      <c r="B2" s="237"/>
      <c r="C2" s="237"/>
      <c r="D2" s="237"/>
      <c r="E2" s="237"/>
      <c r="F2" s="237"/>
      <c r="G2" s="237"/>
      <c r="H2" s="237"/>
      <c r="I2" s="237"/>
      <c r="J2" s="238"/>
    </row>
    <row r="3" spans="1:10" ht="10.5" customHeight="1">
      <c r="A3" s="237"/>
      <c r="B3" s="237"/>
      <c r="C3" s="237"/>
      <c r="D3" s="237"/>
      <c r="E3" s="237"/>
      <c r="F3" s="237"/>
      <c r="G3" s="237"/>
      <c r="H3" s="237"/>
      <c r="I3" s="237"/>
      <c r="J3" s="238"/>
    </row>
    <row r="4" spans="1:10">
      <c r="A4" s="239" t="s">
        <v>94</v>
      </c>
      <c r="B4" s="239"/>
      <c r="C4" s="239"/>
      <c r="D4" s="239"/>
      <c r="E4" s="239"/>
      <c r="F4" s="239"/>
      <c r="G4" s="239"/>
      <c r="H4" s="239"/>
      <c r="I4" s="239"/>
      <c r="J4" s="239"/>
    </row>
    <row r="5" spans="1:10" ht="48.75" customHeight="1">
      <c r="A5" s="240" t="s">
        <v>130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ht="18">
      <c r="A6" s="242" t="s">
        <v>95</v>
      </c>
      <c r="B6" s="242"/>
      <c r="C6" s="242"/>
      <c r="D6" s="242"/>
      <c r="E6" s="242"/>
      <c r="F6" s="242"/>
      <c r="G6" s="242"/>
      <c r="H6" s="242"/>
      <c r="I6" s="242"/>
      <c r="J6" s="242"/>
    </row>
    <row r="7" spans="1:10" ht="15.6">
      <c r="A7" s="234" t="s">
        <v>96</v>
      </c>
      <c r="B7" s="234"/>
      <c r="C7" s="234"/>
      <c r="D7" s="234"/>
      <c r="E7" s="234"/>
      <c r="F7" s="234"/>
      <c r="G7" s="234"/>
      <c r="H7" s="234"/>
      <c r="I7" s="234"/>
      <c r="J7" s="234"/>
    </row>
    <row r="8" spans="1:10" ht="17.25" customHeight="1">
      <c r="C8" s="223" t="s">
        <v>97</v>
      </c>
      <c r="D8" s="223"/>
      <c r="E8" s="224" t="s">
        <v>131</v>
      </c>
      <c r="F8" s="226" t="s">
        <v>132</v>
      </c>
      <c r="G8" s="226"/>
      <c r="H8" s="127"/>
      <c r="I8" s="127"/>
    </row>
    <row r="9" spans="1:10" ht="15.75" customHeight="1">
      <c r="C9" s="223"/>
      <c r="D9" s="223"/>
      <c r="E9" s="225"/>
      <c r="F9" s="226"/>
      <c r="G9" s="226"/>
      <c r="H9" s="127"/>
      <c r="I9" s="127"/>
    </row>
    <row r="10" spans="1:10" ht="20.25" customHeight="1">
      <c r="C10" s="227" t="s">
        <v>181</v>
      </c>
      <c r="D10" s="227"/>
      <c r="E10" s="128">
        <f>60</f>
        <v>60</v>
      </c>
      <c r="F10" s="228">
        <v>0.24</v>
      </c>
      <c r="G10" s="228"/>
      <c r="H10" s="127"/>
      <c r="I10" s="127"/>
    </row>
    <row r="11" spans="1:10" ht="20.25" customHeight="1">
      <c r="A11" s="129"/>
      <c r="B11" s="130"/>
      <c r="C11" s="129"/>
      <c r="D11" s="131"/>
      <c r="E11" s="131"/>
      <c r="F11" s="127"/>
      <c r="G11" s="127"/>
      <c r="H11" s="127"/>
      <c r="I11" s="127"/>
    </row>
    <row r="12" spans="1:10" ht="17.25" customHeight="1">
      <c r="A12" s="229" t="s">
        <v>98</v>
      </c>
      <c r="B12" s="215"/>
      <c r="C12" s="215"/>
      <c r="D12" s="215"/>
      <c r="E12" s="215"/>
      <c r="F12" s="215"/>
      <c r="G12" s="215"/>
      <c r="H12" s="215"/>
      <c r="I12" s="215"/>
      <c r="J12" s="230"/>
    </row>
    <row r="13" spans="1:10" ht="18" customHeight="1">
      <c r="A13" s="231" t="s">
        <v>202</v>
      </c>
      <c r="B13" s="231"/>
      <c r="C13" s="231"/>
      <c r="D13" s="231"/>
      <c r="E13" s="231"/>
      <c r="F13" s="231"/>
      <c r="G13" s="231"/>
      <c r="H13" s="231"/>
      <c r="I13" s="231"/>
    </row>
    <row r="14" spans="1:10" ht="49.5" customHeight="1">
      <c r="A14" s="232" t="s">
        <v>113</v>
      </c>
      <c r="B14" s="233"/>
      <c r="C14" s="233"/>
      <c r="D14" s="233"/>
      <c r="E14" s="233"/>
      <c r="F14" s="233"/>
      <c r="G14" s="233"/>
      <c r="H14" s="233"/>
      <c r="I14" s="233"/>
      <c r="J14" s="233"/>
    </row>
    <row r="15" spans="1:10" s="132" customFormat="1" ht="18.75" customHeight="1">
      <c r="A15" s="216" t="s">
        <v>108</v>
      </c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0" ht="17.25" customHeight="1">
      <c r="A16" s="232" t="s">
        <v>109</v>
      </c>
      <c r="B16" s="232"/>
      <c r="C16" s="232"/>
      <c r="D16" s="232"/>
      <c r="E16" s="232"/>
      <c r="F16" s="232"/>
      <c r="G16" s="232"/>
      <c r="H16" s="232"/>
      <c r="I16" s="232"/>
      <c r="J16" s="232"/>
    </row>
    <row r="17" spans="1:10" ht="17.399999999999999">
      <c r="A17" s="217" t="s">
        <v>203</v>
      </c>
      <c r="B17" s="217"/>
      <c r="C17" s="217"/>
      <c r="D17" s="217"/>
      <c r="E17" s="217"/>
      <c r="F17" s="217"/>
      <c r="G17" s="217"/>
      <c r="H17" s="217"/>
      <c r="I17" s="217"/>
      <c r="J17" s="217"/>
    </row>
    <row r="18" spans="1:10" ht="46.5" customHeight="1">
      <c r="A18" s="222" t="s">
        <v>99</v>
      </c>
      <c r="B18" s="222"/>
      <c r="C18" s="222"/>
      <c r="D18" s="222"/>
      <c r="E18" s="222"/>
      <c r="F18" s="222"/>
      <c r="G18" s="222"/>
      <c r="H18" s="222"/>
      <c r="I18" s="222"/>
      <c r="J18" s="222"/>
    </row>
    <row r="19" spans="1:10">
      <c r="A19" s="214" t="s">
        <v>133</v>
      </c>
      <c r="B19" s="214"/>
      <c r="C19" s="214"/>
      <c r="D19" s="214"/>
      <c r="E19" s="214"/>
      <c r="F19" s="214"/>
      <c r="G19" s="214"/>
      <c r="H19" s="214"/>
      <c r="I19" s="214"/>
      <c r="J19" s="215"/>
    </row>
    <row r="20" spans="1:10" ht="17.25" customHeight="1">
      <c r="A20" s="216" t="s">
        <v>134</v>
      </c>
      <c r="B20" s="216"/>
      <c r="C20" s="216"/>
      <c r="D20" s="216"/>
      <c r="E20" s="216"/>
      <c r="F20" s="216"/>
      <c r="G20" s="216"/>
      <c r="H20" s="216"/>
      <c r="I20" s="216"/>
      <c r="J20" s="216"/>
    </row>
    <row r="21" spans="1:10" ht="17.25" customHeight="1">
      <c r="A21" s="217" t="s">
        <v>204</v>
      </c>
      <c r="B21" s="217"/>
      <c r="C21" s="217"/>
      <c r="D21" s="217"/>
      <c r="E21" s="217"/>
      <c r="F21" s="217"/>
      <c r="G21" s="217"/>
      <c r="H21" s="217"/>
      <c r="I21" s="217"/>
      <c r="J21" s="217"/>
    </row>
    <row r="22" spans="1:10" ht="17.25" customHeight="1">
      <c r="A22" s="218"/>
      <c r="B22" s="219"/>
      <c r="C22" s="220"/>
      <c r="D22" s="133"/>
      <c r="E22" s="133"/>
      <c r="F22" s="133"/>
      <c r="G22" s="133"/>
      <c r="H22" s="133"/>
      <c r="I22" s="133"/>
    </row>
    <row r="23" spans="1:10">
      <c r="A23" s="221" t="s">
        <v>100</v>
      </c>
      <c r="B23" s="221"/>
      <c r="C23" s="221"/>
      <c r="D23" s="221"/>
      <c r="E23" s="221"/>
      <c r="F23" s="221"/>
      <c r="G23" s="221"/>
      <c r="H23" s="221"/>
      <c r="I23" s="220"/>
      <c r="J23" s="220"/>
    </row>
    <row r="24" spans="1:10" ht="15" customHeight="1">
      <c r="A24" s="134"/>
      <c r="B24" s="209" t="s">
        <v>101</v>
      </c>
      <c r="C24" s="209" t="s">
        <v>102</v>
      </c>
      <c r="D24" s="209" t="s">
        <v>103</v>
      </c>
      <c r="E24" s="209" t="s">
        <v>104</v>
      </c>
      <c r="F24" s="209" t="s">
        <v>105</v>
      </c>
      <c r="G24" s="209" t="s">
        <v>114</v>
      </c>
      <c r="H24" s="211" t="s">
        <v>135</v>
      </c>
      <c r="I24" s="135"/>
    </row>
    <row r="25" spans="1:10" ht="31.5" customHeight="1">
      <c r="B25" s="210"/>
      <c r="C25" s="210"/>
      <c r="D25" s="210"/>
      <c r="E25" s="210"/>
      <c r="F25" s="210"/>
      <c r="G25" s="210"/>
      <c r="H25" s="212"/>
      <c r="I25" s="135"/>
    </row>
    <row r="26" spans="1:10" ht="15.6">
      <c r="B26" s="136" t="s">
        <v>205</v>
      </c>
      <c r="C26" s="137">
        <v>60</v>
      </c>
      <c r="D26" s="137">
        <f>3.14*0.63*10</f>
        <v>19.782000000000004</v>
      </c>
      <c r="E26" s="137">
        <f>0.24</f>
        <v>0.24</v>
      </c>
      <c r="F26" s="138">
        <f>D26*E26</f>
        <v>4.7476800000000008</v>
      </c>
      <c r="G26" s="138">
        <f>3.14*(0.63+0.06)*0.06*3.2*10</f>
        <v>4.159872</v>
      </c>
      <c r="H26" s="139">
        <f>(3.14*(0.63+2*0.06)+0.05)*10</f>
        <v>24.049999999999997</v>
      </c>
      <c r="I26" s="127"/>
    </row>
    <row r="27" spans="1:10">
      <c r="B27" s="140"/>
      <c r="C27" s="141"/>
      <c r="D27" s="141"/>
      <c r="E27" s="141"/>
      <c r="F27" s="142"/>
      <c r="G27" s="142"/>
      <c r="H27" s="142"/>
      <c r="I27" s="127"/>
    </row>
    <row r="28" spans="1:10">
      <c r="B28" s="143"/>
      <c r="C28" s="144"/>
      <c r="D28" s="144"/>
      <c r="E28" s="144"/>
      <c r="F28" s="144"/>
      <c r="G28" s="145"/>
      <c r="H28" s="144"/>
      <c r="I28" s="127"/>
    </row>
    <row r="29" spans="1:10" s="127" customFormat="1" ht="12.75" customHeight="1">
      <c r="A29" s="146"/>
      <c r="B29" s="213" t="s">
        <v>136</v>
      </c>
      <c r="C29" s="213"/>
      <c r="D29" s="213"/>
      <c r="E29" s="213"/>
      <c r="F29" s="213"/>
      <c r="G29" s="147">
        <v>220</v>
      </c>
      <c r="H29" s="147" t="s">
        <v>106</v>
      </c>
      <c r="I29" s="135"/>
    </row>
    <row r="30" spans="1:10" s="127" customFormat="1" ht="15" customHeight="1">
      <c r="A30" s="135"/>
      <c r="B30" s="209" t="s">
        <v>101</v>
      </c>
      <c r="C30" s="209" t="s">
        <v>102</v>
      </c>
      <c r="D30" s="209" t="s">
        <v>103</v>
      </c>
      <c r="E30" s="209" t="s">
        <v>104</v>
      </c>
      <c r="F30" s="209" t="s">
        <v>105</v>
      </c>
      <c r="G30" s="209" t="s">
        <v>114</v>
      </c>
      <c r="H30" s="211" t="s">
        <v>135</v>
      </c>
      <c r="I30" s="135"/>
    </row>
    <row r="31" spans="1:10" s="127" customFormat="1" ht="28.5" customHeight="1">
      <c r="A31" s="135"/>
      <c r="B31" s="210"/>
      <c r="C31" s="210"/>
      <c r="D31" s="210"/>
      <c r="E31" s="210"/>
      <c r="F31" s="210"/>
      <c r="G31" s="210"/>
      <c r="H31" s="212"/>
      <c r="I31" s="135"/>
    </row>
    <row r="32" spans="1:10" s="127" customFormat="1" ht="19.5" customHeight="1">
      <c r="B32" s="136" t="str">
        <f>B26</f>
        <v>Д-630</v>
      </c>
      <c r="C32" s="137">
        <f>C26</f>
        <v>60</v>
      </c>
      <c r="D32" s="137">
        <f>19.782/10*G29</f>
        <v>435.20400000000001</v>
      </c>
      <c r="E32" s="137">
        <f>E26</f>
        <v>0.24</v>
      </c>
      <c r="F32" s="148">
        <f>4.7477/10*G29</f>
        <v>104.44940000000001</v>
      </c>
      <c r="G32" s="148">
        <f>4.1599/10*G29</f>
        <v>91.517800000000008</v>
      </c>
      <c r="H32" s="156">
        <f>24.05/10*G29</f>
        <v>529.1</v>
      </c>
      <c r="I32" s="135"/>
    </row>
    <row r="33" spans="1:10">
      <c r="B33" s="149"/>
      <c r="C33" s="150"/>
      <c r="D33" s="150"/>
      <c r="E33" s="126"/>
      <c r="F33" s="144"/>
      <c r="G33" s="145"/>
      <c r="H33" s="150"/>
      <c r="I33" s="127"/>
    </row>
    <row r="34" spans="1:10">
      <c r="B34" s="149"/>
      <c r="C34" s="150"/>
      <c r="D34" s="150"/>
      <c r="E34" s="126"/>
      <c r="F34" s="144"/>
      <c r="G34" s="145"/>
      <c r="H34" s="150"/>
      <c r="I34" s="127"/>
    </row>
    <row r="35" spans="1:10">
      <c r="A35" s="149"/>
      <c r="B35" s="150"/>
      <c r="C35" s="127" t="s">
        <v>40</v>
      </c>
      <c r="D35" s="127"/>
      <c r="E35" s="127"/>
      <c r="F35" s="127"/>
      <c r="G35" s="127"/>
      <c r="H35" s="127"/>
      <c r="I35" s="127"/>
    </row>
    <row r="36" spans="1:10" ht="15.6">
      <c r="A36" s="208" t="s">
        <v>110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ht="15.6">
      <c r="A37" s="151"/>
      <c r="B37" s="152"/>
      <c r="C37" s="151"/>
      <c r="D37" s="151"/>
      <c r="E37" s="151"/>
      <c r="F37" s="151"/>
      <c r="G37" s="151"/>
      <c r="H37" s="151"/>
      <c r="I37" s="151"/>
      <c r="J37" s="151"/>
    </row>
    <row r="38" spans="1:10" ht="15.6">
      <c r="A38" s="151"/>
      <c r="B38" s="151"/>
      <c r="C38" s="151"/>
      <c r="D38" s="151"/>
      <c r="E38" s="151"/>
      <c r="F38" s="151"/>
      <c r="G38" s="151"/>
      <c r="H38" s="151"/>
      <c r="I38" s="151"/>
      <c r="J38" s="151"/>
    </row>
    <row r="39" spans="1:10" ht="15.6">
      <c r="A39" s="151"/>
      <c r="B39" s="152"/>
      <c r="C39" s="151"/>
      <c r="D39" s="151"/>
      <c r="E39" s="151"/>
      <c r="F39" s="151"/>
      <c r="G39" s="151"/>
      <c r="H39" s="151"/>
      <c r="I39" s="151"/>
      <c r="J39" s="151"/>
    </row>
    <row r="40" spans="1:10" ht="15.6">
      <c r="A40" s="151"/>
      <c r="B40" s="152"/>
      <c r="C40" s="153" t="s">
        <v>111</v>
      </c>
      <c r="D40" s="154"/>
      <c r="E40" s="154"/>
      <c r="F40" s="154"/>
      <c r="G40" s="154" t="s">
        <v>107</v>
      </c>
      <c r="H40" s="155"/>
      <c r="I40" s="151"/>
      <c r="J40" s="151"/>
    </row>
    <row r="41" spans="1:10">
      <c r="A41" s="127"/>
      <c r="B41" s="150"/>
      <c r="C41" s="127"/>
      <c r="D41" s="127"/>
      <c r="E41" s="127"/>
      <c r="F41" s="127"/>
      <c r="G41" s="127"/>
      <c r="H41" s="127"/>
      <c r="I41" s="127"/>
    </row>
    <row r="42" spans="1:10">
      <c r="A42" s="127"/>
      <c r="B42" s="150"/>
      <c r="C42" s="127"/>
      <c r="D42" s="127"/>
      <c r="E42" s="127"/>
      <c r="F42" s="127"/>
      <c r="G42" s="127"/>
      <c r="H42" s="127"/>
      <c r="I42" s="127"/>
    </row>
    <row r="43" spans="1:10">
      <c r="A43" s="127"/>
      <c r="B43" s="150"/>
      <c r="C43" s="127"/>
      <c r="D43" s="127"/>
      <c r="E43" s="127"/>
      <c r="F43" s="127"/>
      <c r="G43" s="127"/>
      <c r="H43" s="127"/>
      <c r="I43" s="127"/>
    </row>
    <row r="44" spans="1:10">
      <c r="A44" s="127"/>
      <c r="B44" s="150"/>
      <c r="C44" s="127"/>
      <c r="D44" s="127"/>
      <c r="E44" s="127"/>
      <c r="F44" s="127"/>
      <c r="G44" s="127"/>
      <c r="H44" s="127"/>
      <c r="I44" s="127"/>
    </row>
    <row r="45" spans="1:10">
      <c r="A45" s="127"/>
      <c r="B45" s="150"/>
      <c r="C45" s="127"/>
      <c r="D45" s="127"/>
      <c r="E45" s="127"/>
      <c r="F45" s="127"/>
      <c r="G45" s="127"/>
      <c r="H45" s="127"/>
      <c r="I45" s="127"/>
    </row>
    <row r="46" spans="1:10">
      <c r="A46" s="127"/>
      <c r="B46" s="150"/>
      <c r="C46" s="127"/>
      <c r="D46" s="127"/>
      <c r="E46" s="127"/>
      <c r="F46" s="127"/>
      <c r="G46" s="127"/>
      <c r="H46" s="127"/>
      <c r="I46" s="127"/>
    </row>
    <row r="47" spans="1:10">
      <c r="A47" s="127"/>
      <c r="B47" s="150"/>
      <c r="C47" s="127"/>
      <c r="D47" s="127"/>
      <c r="E47" s="127"/>
      <c r="F47" s="127"/>
      <c r="G47" s="127"/>
      <c r="H47" s="127"/>
      <c r="I47" s="127"/>
    </row>
    <row r="48" spans="1:10">
      <c r="A48" s="127"/>
      <c r="B48" s="150"/>
      <c r="C48" s="127"/>
      <c r="D48" s="127"/>
      <c r="E48" s="127"/>
      <c r="F48" s="127"/>
      <c r="G48" s="127"/>
      <c r="H48" s="127"/>
      <c r="I48" s="127"/>
    </row>
    <row r="49" spans="1:9">
      <c r="A49" s="127"/>
      <c r="B49" s="150"/>
      <c r="C49" s="127"/>
      <c r="D49" s="127"/>
      <c r="E49" s="127"/>
      <c r="F49" s="127"/>
      <c r="G49" s="127"/>
      <c r="H49" s="127"/>
      <c r="I49" s="127"/>
    </row>
    <row r="50" spans="1:9">
      <c r="A50" s="127"/>
      <c r="B50" s="150"/>
      <c r="C50" s="127"/>
      <c r="D50" s="127"/>
      <c r="E50" s="127"/>
      <c r="F50" s="127"/>
      <c r="G50" s="127"/>
      <c r="H50" s="127"/>
      <c r="I50" s="127"/>
    </row>
    <row r="51" spans="1:9">
      <c r="A51" s="127"/>
      <c r="B51" s="150"/>
      <c r="C51" s="127"/>
      <c r="D51" s="127"/>
      <c r="E51" s="127"/>
      <c r="F51" s="127"/>
      <c r="G51" s="127"/>
      <c r="H51" s="127"/>
      <c r="I51" s="127"/>
    </row>
    <row r="52" spans="1:9">
      <c r="A52" s="127"/>
      <c r="B52" s="150"/>
      <c r="C52" s="127"/>
      <c r="D52" s="127"/>
      <c r="E52" s="127"/>
      <c r="F52" s="127"/>
      <c r="G52" s="127"/>
      <c r="H52" s="127"/>
      <c r="I52" s="127"/>
    </row>
    <row r="53" spans="1:9">
      <c r="A53" s="127"/>
      <c r="B53" s="150"/>
      <c r="C53" s="127"/>
      <c r="D53" s="127"/>
      <c r="E53" s="127"/>
      <c r="F53" s="127"/>
      <c r="G53" s="127"/>
      <c r="H53" s="127"/>
      <c r="I53" s="127"/>
    </row>
    <row r="54" spans="1:9">
      <c r="A54" s="127"/>
      <c r="B54" s="150"/>
      <c r="C54" s="127"/>
      <c r="D54" s="127"/>
      <c r="E54" s="127"/>
      <c r="F54" s="127"/>
      <c r="G54" s="127"/>
      <c r="H54" s="127"/>
      <c r="I54" s="127"/>
    </row>
    <row r="55" spans="1:9">
      <c r="A55" s="127"/>
      <c r="B55" s="150"/>
      <c r="C55" s="127"/>
      <c r="D55" s="127"/>
      <c r="E55" s="127"/>
      <c r="F55" s="127"/>
      <c r="G55" s="127"/>
      <c r="H55" s="127"/>
      <c r="I55" s="127"/>
    </row>
    <row r="56" spans="1:9">
      <c r="A56" s="127"/>
      <c r="B56" s="150"/>
      <c r="C56" s="127"/>
      <c r="D56" s="127"/>
      <c r="E56" s="127"/>
      <c r="F56" s="127"/>
      <c r="G56" s="127"/>
      <c r="H56" s="127"/>
      <c r="I56" s="127"/>
    </row>
    <row r="57" spans="1:9">
      <c r="A57" s="127"/>
      <c r="B57" s="150"/>
      <c r="C57" s="127"/>
      <c r="D57" s="127"/>
      <c r="E57" s="127"/>
      <c r="F57" s="127"/>
      <c r="G57" s="127"/>
      <c r="H57" s="127"/>
      <c r="I57" s="127"/>
    </row>
    <row r="58" spans="1:9">
      <c r="A58" s="127"/>
      <c r="B58" s="150"/>
      <c r="C58" s="127"/>
      <c r="D58" s="127"/>
      <c r="E58" s="127"/>
      <c r="F58" s="127"/>
      <c r="G58" s="127"/>
      <c r="H58" s="127"/>
      <c r="I58" s="127"/>
    </row>
    <row r="59" spans="1:9">
      <c r="A59" s="127"/>
      <c r="B59" s="150"/>
      <c r="C59" s="127"/>
      <c r="D59" s="127"/>
      <c r="E59" s="127"/>
      <c r="F59" s="127"/>
      <c r="G59" s="127"/>
      <c r="H59" s="127"/>
      <c r="I59" s="127"/>
    </row>
    <row r="60" spans="1:9">
      <c r="A60" s="127"/>
      <c r="B60" s="150"/>
      <c r="C60" s="127"/>
      <c r="D60" s="127"/>
      <c r="E60" s="127"/>
      <c r="F60" s="127"/>
      <c r="G60" s="127"/>
      <c r="H60" s="127"/>
      <c r="I60" s="127"/>
    </row>
    <row r="61" spans="1:9">
      <c r="A61" s="127"/>
      <c r="B61" s="150"/>
      <c r="C61" s="127"/>
      <c r="D61" s="127"/>
      <c r="E61" s="127"/>
      <c r="F61" s="127"/>
      <c r="G61" s="127"/>
      <c r="H61" s="127"/>
      <c r="I61" s="127"/>
    </row>
    <row r="62" spans="1:9">
      <c r="A62" s="127"/>
      <c r="B62" s="150"/>
      <c r="C62" s="127"/>
      <c r="D62" s="127"/>
      <c r="E62" s="127"/>
      <c r="F62" s="127"/>
      <c r="G62" s="127"/>
      <c r="H62" s="127"/>
      <c r="I62" s="127"/>
    </row>
    <row r="63" spans="1:9">
      <c r="A63" s="127"/>
      <c r="B63" s="150"/>
      <c r="C63" s="127"/>
      <c r="D63" s="127"/>
      <c r="E63" s="127"/>
      <c r="F63" s="127"/>
      <c r="G63" s="127"/>
      <c r="H63" s="127"/>
      <c r="I63" s="127"/>
    </row>
    <row r="64" spans="1:9">
      <c r="A64" s="127"/>
      <c r="B64" s="150"/>
      <c r="C64" s="127"/>
      <c r="D64" s="127"/>
      <c r="E64" s="127"/>
      <c r="F64" s="127"/>
      <c r="G64" s="127"/>
      <c r="H64" s="127"/>
      <c r="I64" s="127"/>
    </row>
    <row r="65" spans="1:9">
      <c r="A65" s="127"/>
      <c r="B65" s="150"/>
      <c r="C65" s="127"/>
      <c r="D65" s="127"/>
      <c r="E65" s="127"/>
      <c r="F65" s="127"/>
      <c r="G65" s="127"/>
      <c r="H65" s="127"/>
      <c r="I65" s="127"/>
    </row>
    <row r="66" spans="1:9">
      <c r="A66" s="127"/>
      <c r="B66" s="150"/>
      <c r="C66" s="127"/>
      <c r="D66" s="127"/>
      <c r="E66" s="127"/>
      <c r="F66" s="127"/>
      <c r="G66" s="127"/>
      <c r="H66" s="127"/>
      <c r="I66" s="127"/>
    </row>
    <row r="67" spans="1:9">
      <c r="A67" s="127"/>
      <c r="B67" s="150"/>
      <c r="C67" s="127"/>
      <c r="D67" s="127"/>
      <c r="E67" s="127"/>
      <c r="F67" s="127"/>
      <c r="G67" s="127"/>
      <c r="H67" s="127"/>
      <c r="I67" s="127"/>
    </row>
    <row r="68" spans="1:9">
      <c r="A68" s="127"/>
      <c r="B68" s="150"/>
      <c r="C68" s="127"/>
      <c r="D68" s="127"/>
      <c r="E68" s="127"/>
      <c r="F68" s="127"/>
      <c r="G68" s="127"/>
      <c r="H68" s="127"/>
      <c r="I68" s="127"/>
    </row>
    <row r="69" spans="1:9">
      <c r="A69" s="127"/>
      <c r="B69" s="150"/>
      <c r="C69" s="127"/>
      <c r="D69" s="127"/>
      <c r="E69" s="127"/>
      <c r="F69" s="127"/>
      <c r="G69" s="127"/>
      <c r="H69" s="127"/>
      <c r="I69" s="127"/>
    </row>
    <row r="70" spans="1:9">
      <c r="A70" s="127"/>
      <c r="B70" s="150"/>
      <c r="C70" s="127"/>
      <c r="D70" s="127"/>
      <c r="E70" s="127"/>
      <c r="F70" s="127"/>
      <c r="G70" s="127"/>
      <c r="H70" s="127"/>
      <c r="I70" s="127"/>
    </row>
    <row r="71" spans="1:9">
      <c r="A71" s="127"/>
      <c r="B71" s="150"/>
      <c r="C71" s="127"/>
      <c r="D71" s="127"/>
      <c r="E71" s="127"/>
      <c r="F71" s="127"/>
      <c r="G71" s="127"/>
      <c r="H71" s="127"/>
      <c r="I71" s="127"/>
    </row>
    <row r="72" spans="1:9">
      <c r="A72" s="127"/>
      <c r="B72" s="150"/>
      <c r="C72" s="127"/>
      <c r="D72" s="127"/>
      <c r="E72" s="127"/>
      <c r="F72" s="127"/>
      <c r="G72" s="127"/>
      <c r="H72" s="127"/>
      <c r="I72" s="127"/>
    </row>
    <row r="73" spans="1:9">
      <c r="A73" s="127"/>
      <c r="B73" s="150"/>
      <c r="C73" s="127"/>
      <c r="D73" s="127"/>
      <c r="E73" s="127"/>
      <c r="F73" s="127"/>
      <c r="G73" s="127"/>
      <c r="H73" s="127"/>
      <c r="I73" s="127"/>
    </row>
    <row r="74" spans="1:9">
      <c r="A74" s="127"/>
      <c r="B74" s="150"/>
      <c r="C74" s="127"/>
      <c r="D74" s="127"/>
      <c r="E74" s="127"/>
      <c r="F74" s="127"/>
      <c r="G74" s="127"/>
      <c r="H74" s="127"/>
      <c r="I74" s="127"/>
    </row>
    <row r="75" spans="1:9">
      <c r="A75" s="127"/>
      <c r="B75" s="150"/>
      <c r="C75" s="127"/>
      <c r="D75" s="127"/>
      <c r="E75" s="127"/>
      <c r="F75" s="127"/>
      <c r="G75" s="127"/>
      <c r="H75" s="127"/>
      <c r="I75" s="127"/>
    </row>
    <row r="76" spans="1:9">
      <c r="A76" s="127"/>
      <c r="B76" s="150"/>
      <c r="C76" s="127"/>
      <c r="D76" s="127"/>
      <c r="E76" s="127"/>
      <c r="F76" s="127"/>
      <c r="G76" s="127"/>
      <c r="H76" s="127"/>
      <c r="I76" s="127"/>
    </row>
    <row r="77" spans="1:9">
      <c r="A77" s="127"/>
      <c r="B77" s="150"/>
      <c r="C77" s="127"/>
      <c r="D77" s="127"/>
      <c r="E77" s="127"/>
      <c r="F77" s="127"/>
      <c r="G77" s="127"/>
      <c r="H77" s="127"/>
      <c r="I77" s="127"/>
    </row>
    <row r="78" spans="1:9">
      <c r="A78" s="127"/>
      <c r="B78" s="150"/>
      <c r="C78" s="127"/>
      <c r="D78" s="127"/>
      <c r="E78" s="127"/>
      <c r="F78" s="127"/>
      <c r="G78" s="127"/>
      <c r="H78" s="127"/>
      <c r="I78" s="127"/>
    </row>
    <row r="79" spans="1:9">
      <c r="A79" s="127"/>
      <c r="B79" s="150"/>
      <c r="C79" s="127"/>
      <c r="D79" s="127"/>
      <c r="E79" s="127"/>
      <c r="F79" s="127"/>
      <c r="G79" s="127"/>
      <c r="H79" s="127"/>
      <c r="I79" s="127"/>
    </row>
    <row r="80" spans="1:9">
      <c r="A80" s="127"/>
      <c r="B80" s="150"/>
      <c r="C80" s="127"/>
      <c r="D80" s="127"/>
      <c r="E80" s="127"/>
      <c r="F80" s="127"/>
      <c r="G80" s="127"/>
      <c r="H80" s="127"/>
      <c r="I80" s="127"/>
    </row>
    <row r="81" spans="1:9">
      <c r="A81" s="127"/>
      <c r="B81" s="150"/>
      <c r="C81" s="127"/>
      <c r="D81" s="127"/>
      <c r="E81" s="127"/>
      <c r="F81" s="127"/>
      <c r="G81" s="127"/>
      <c r="H81" s="127"/>
      <c r="I81" s="127"/>
    </row>
    <row r="82" spans="1:9">
      <c r="A82" s="127"/>
      <c r="B82" s="150"/>
      <c r="C82" s="127"/>
      <c r="D82" s="127"/>
      <c r="E82" s="127"/>
      <c r="F82" s="127"/>
      <c r="G82" s="127"/>
      <c r="H82" s="127"/>
      <c r="I82" s="127"/>
    </row>
    <row r="83" spans="1:9">
      <c r="A83" s="127"/>
      <c r="B83" s="150"/>
      <c r="C83" s="127"/>
      <c r="D83" s="127"/>
      <c r="E83" s="127"/>
      <c r="F83" s="127"/>
      <c r="G83" s="127"/>
      <c r="H83" s="127"/>
      <c r="I83" s="127"/>
    </row>
    <row r="84" spans="1:9">
      <c r="A84" s="127"/>
      <c r="B84" s="150"/>
      <c r="C84" s="127"/>
      <c r="D84" s="127"/>
      <c r="E84" s="127"/>
      <c r="F84" s="127"/>
      <c r="G84" s="127"/>
      <c r="H84" s="127"/>
      <c r="I84" s="127"/>
    </row>
    <row r="85" spans="1:9">
      <c r="A85" s="127"/>
      <c r="B85" s="150"/>
      <c r="C85" s="127"/>
      <c r="D85" s="127"/>
      <c r="E85" s="127"/>
      <c r="F85" s="127"/>
      <c r="G85" s="127"/>
      <c r="H85" s="127"/>
      <c r="I85" s="127"/>
    </row>
    <row r="86" spans="1:9">
      <c r="A86" s="127"/>
      <c r="B86" s="150"/>
      <c r="C86" s="127"/>
      <c r="D86" s="127"/>
      <c r="E86" s="127"/>
      <c r="F86" s="127"/>
      <c r="G86" s="127"/>
      <c r="H86" s="127"/>
      <c r="I86" s="127"/>
    </row>
    <row r="87" spans="1:9">
      <c r="A87" s="127"/>
      <c r="B87" s="150"/>
      <c r="C87" s="127"/>
      <c r="D87" s="127"/>
      <c r="E87" s="127"/>
      <c r="F87" s="127"/>
      <c r="G87" s="127"/>
      <c r="H87" s="127"/>
      <c r="I87" s="127"/>
    </row>
    <row r="88" spans="1:9">
      <c r="A88" s="127"/>
      <c r="B88" s="150"/>
      <c r="C88" s="127"/>
      <c r="D88" s="127"/>
      <c r="E88" s="127"/>
      <c r="F88" s="127"/>
      <c r="G88" s="127"/>
      <c r="H88" s="127"/>
      <c r="I88" s="127"/>
    </row>
    <row r="89" spans="1:9">
      <c r="A89" s="127"/>
      <c r="B89" s="150"/>
      <c r="C89" s="127"/>
      <c r="D89" s="127"/>
      <c r="E89" s="127"/>
      <c r="F89" s="127"/>
      <c r="G89" s="127"/>
      <c r="H89" s="127"/>
      <c r="I89" s="127"/>
    </row>
    <row r="90" spans="1:9">
      <c r="A90" s="127"/>
      <c r="B90" s="150"/>
      <c r="C90" s="127"/>
      <c r="D90" s="127"/>
      <c r="E90" s="127"/>
      <c r="F90" s="127"/>
      <c r="G90" s="127"/>
      <c r="H90" s="127"/>
      <c r="I90" s="127"/>
    </row>
    <row r="91" spans="1:9">
      <c r="A91" s="127"/>
      <c r="B91" s="150"/>
      <c r="C91" s="127"/>
      <c r="D91" s="127"/>
      <c r="E91" s="127"/>
      <c r="F91" s="127"/>
      <c r="G91" s="127"/>
      <c r="H91" s="127"/>
      <c r="I91" s="127"/>
    </row>
    <row r="92" spans="1:9">
      <c r="A92" s="127"/>
      <c r="B92" s="150"/>
      <c r="C92" s="127"/>
      <c r="D92" s="127"/>
      <c r="E92" s="127"/>
      <c r="F92" s="127"/>
      <c r="G92" s="127"/>
      <c r="H92" s="127"/>
      <c r="I92" s="127"/>
    </row>
    <row r="93" spans="1:9">
      <c r="A93" s="127"/>
      <c r="B93" s="150"/>
      <c r="C93" s="127"/>
      <c r="D93" s="127"/>
      <c r="E93" s="127"/>
      <c r="F93" s="127"/>
      <c r="G93" s="127"/>
      <c r="H93" s="127"/>
      <c r="I93" s="127"/>
    </row>
    <row r="94" spans="1:9">
      <c r="A94" s="127"/>
      <c r="B94" s="150"/>
      <c r="C94" s="127"/>
      <c r="D94" s="127"/>
      <c r="E94" s="127"/>
      <c r="F94" s="127"/>
      <c r="G94" s="127"/>
      <c r="H94" s="127"/>
      <c r="I94" s="127"/>
    </row>
    <row r="95" spans="1:9">
      <c r="A95" s="127"/>
      <c r="B95" s="150"/>
      <c r="C95" s="127"/>
      <c r="D95" s="127"/>
      <c r="E95" s="127"/>
      <c r="F95" s="127"/>
      <c r="G95" s="127"/>
      <c r="H95" s="127"/>
      <c r="I95" s="127"/>
    </row>
    <row r="96" spans="1:9">
      <c r="A96" s="127"/>
      <c r="B96" s="150"/>
      <c r="C96" s="127"/>
      <c r="D96" s="127"/>
      <c r="E96" s="127"/>
      <c r="F96" s="127"/>
      <c r="G96" s="127"/>
      <c r="H96" s="127"/>
      <c r="I96" s="127"/>
    </row>
    <row r="97" spans="1:9">
      <c r="A97" s="127"/>
      <c r="B97" s="150"/>
      <c r="C97" s="127"/>
      <c r="D97" s="127"/>
      <c r="E97" s="127"/>
      <c r="F97" s="127"/>
      <c r="G97" s="127"/>
      <c r="H97" s="127"/>
      <c r="I97" s="127"/>
    </row>
    <row r="98" spans="1:9">
      <c r="A98" s="127"/>
      <c r="B98" s="150"/>
      <c r="C98" s="127"/>
      <c r="D98" s="127"/>
      <c r="E98" s="127"/>
      <c r="F98" s="127"/>
      <c r="G98" s="127"/>
      <c r="H98" s="127"/>
      <c r="I98" s="127"/>
    </row>
    <row r="99" spans="1:9">
      <c r="A99" s="127"/>
      <c r="B99" s="150"/>
      <c r="C99" s="127"/>
      <c r="D99" s="127"/>
      <c r="E99" s="127"/>
      <c r="F99" s="127"/>
      <c r="G99" s="127"/>
      <c r="H99" s="127"/>
      <c r="I99" s="127"/>
    </row>
    <row r="100" spans="1:9">
      <c r="A100" s="127"/>
      <c r="B100" s="150"/>
      <c r="C100" s="127"/>
      <c r="D100" s="127"/>
      <c r="E100" s="127"/>
      <c r="F100" s="127"/>
      <c r="G100" s="127"/>
      <c r="H100" s="127"/>
      <c r="I100" s="127"/>
    </row>
    <row r="101" spans="1:9">
      <c r="A101" s="127"/>
      <c r="B101" s="150"/>
      <c r="C101" s="127"/>
      <c r="D101" s="127"/>
      <c r="E101" s="127"/>
      <c r="F101" s="127"/>
      <c r="G101" s="127"/>
      <c r="H101" s="127"/>
      <c r="I101" s="127"/>
    </row>
    <row r="102" spans="1:9">
      <c r="A102" s="127"/>
      <c r="B102" s="150"/>
      <c r="C102" s="127"/>
      <c r="D102" s="127"/>
      <c r="E102" s="127"/>
      <c r="F102" s="127"/>
      <c r="G102" s="127"/>
      <c r="H102" s="127"/>
      <c r="I102" s="127"/>
    </row>
    <row r="103" spans="1:9">
      <c r="A103" s="127"/>
      <c r="B103" s="150"/>
      <c r="C103" s="127"/>
      <c r="D103" s="127"/>
      <c r="E103" s="127"/>
      <c r="F103" s="127"/>
      <c r="G103" s="127"/>
      <c r="H103" s="127"/>
      <c r="I103" s="127"/>
    </row>
    <row r="104" spans="1:9">
      <c r="A104" s="127"/>
      <c r="B104" s="150"/>
      <c r="C104" s="127"/>
      <c r="D104" s="127"/>
      <c r="E104" s="127"/>
      <c r="F104" s="127"/>
      <c r="G104" s="127"/>
      <c r="H104" s="127"/>
      <c r="I104" s="127"/>
    </row>
    <row r="105" spans="1:9">
      <c r="A105" s="127"/>
      <c r="B105" s="150"/>
      <c r="C105" s="127"/>
      <c r="D105" s="127"/>
      <c r="E105" s="127"/>
      <c r="F105" s="127"/>
      <c r="G105" s="127"/>
      <c r="H105" s="127"/>
      <c r="I105" s="127"/>
    </row>
    <row r="106" spans="1:9">
      <c r="A106" s="127"/>
      <c r="B106" s="150"/>
      <c r="C106" s="127"/>
      <c r="D106" s="127"/>
      <c r="E106" s="127"/>
      <c r="F106" s="127"/>
      <c r="G106" s="127"/>
      <c r="H106" s="127"/>
      <c r="I106" s="127"/>
    </row>
    <row r="107" spans="1:9">
      <c r="A107" s="127"/>
      <c r="B107" s="150"/>
      <c r="C107" s="127"/>
      <c r="D107" s="127"/>
      <c r="E107" s="127"/>
      <c r="F107" s="127"/>
      <c r="G107" s="127"/>
      <c r="H107" s="127"/>
      <c r="I107" s="127"/>
    </row>
    <row r="108" spans="1:9">
      <c r="A108" s="127"/>
      <c r="B108" s="150"/>
      <c r="C108" s="127"/>
      <c r="D108" s="127"/>
      <c r="E108" s="127"/>
      <c r="F108" s="127"/>
      <c r="G108" s="127"/>
      <c r="H108" s="127"/>
      <c r="I108" s="127"/>
    </row>
    <row r="109" spans="1:9">
      <c r="A109" s="127"/>
      <c r="B109" s="150"/>
      <c r="C109" s="127"/>
      <c r="D109" s="127"/>
      <c r="E109" s="127"/>
      <c r="F109" s="127"/>
      <c r="G109" s="127"/>
      <c r="H109" s="127"/>
      <c r="I109" s="127"/>
    </row>
    <row r="110" spans="1:9">
      <c r="A110" s="127"/>
      <c r="B110" s="150"/>
      <c r="C110" s="127"/>
      <c r="D110" s="127"/>
      <c r="E110" s="127"/>
      <c r="F110" s="127"/>
      <c r="G110" s="127"/>
      <c r="H110" s="127"/>
      <c r="I110" s="127"/>
    </row>
    <row r="111" spans="1:9">
      <c r="A111" s="127"/>
      <c r="B111" s="150"/>
      <c r="C111" s="127"/>
      <c r="D111" s="127"/>
      <c r="E111" s="127"/>
      <c r="F111" s="127"/>
      <c r="G111" s="127"/>
      <c r="H111" s="127"/>
      <c r="I111" s="127"/>
    </row>
    <row r="112" spans="1:9">
      <c r="A112" s="127"/>
      <c r="B112" s="150"/>
      <c r="C112" s="127"/>
      <c r="D112" s="127"/>
      <c r="E112" s="127"/>
      <c r="F112" s="127"/>
      <c r="G112" s="127"/>
      <c r="H112" s="127"/>
      <c r="I112" s="127"/>
    </row>
    <row r="113" spans="1:9">
      <c r="A113" s="127"/>
      <c r="B113" s="150"/>
      <c r="C113" s="127"/>
      <c r="D113" s="127"/>
      <c r="E113" s="127"/>
      <c r="F113" s="127"/>
      <c r="G113" s="127"/>
      <c r="H113" s="127"/>
      <c r="I113" s="127"/>
    </row>
    <row r="114" spans="1:9">
      <c r="A114" s="127"/>
      <c r="B114" s="150"/>
      <c r="C114" s="127"/>
      <c r="D114" s="127"/>
      <c r="E114" s="127"/>
      <c r="F114" s="127"/>
      <c r="G114" s="127"/>
      <c r="H114" s="127"/>
      <c r="I114" s="127"/>
    </row>
    <row r="115" spans="1:9">
      <c r="A115" s="127"/>
      <c r="B115" s="150"/>
      <c r="C115" s="127"/>
      <c r="D115" s="127"/>
      <c r="E115" s="127"/>
      <c r="F115" s="127"/>
      <c r="G115" s="127"/>
      <c r="H115" s="127"/>
      <c r="I115" s="127"/>
    </row>
    <row r="116" spans="1:9">
      <c r="A116" s="127"/>
      <c r="B116" s="150"/>
      <c r="C116" s="127"/>
      <c r="D116" s="127"/>
      <c r="E116" s="127"/>
      <c r="F116" s="127"/>
      <c r="G116" s="127"/>
      <c r="H116" s="127"/>
      <c r="I116" s="127"/>
    </row>
    <row r="117" spans="1:9">
      <c r="A117" s="127"/>
      <c r="B117" s="150"/>
      <c r="C117" s="127"/>
      <c r="D117" s="127"/>
      <c r="E117" s="127"/>
      <c r="F117" s="127"/>
      <c r="G117" s="127"/>
      <c r="H117" s="127"/>
      <c r="I117" s="127"/>
    </row>
    <row r="118" spans="1:9">
      <c r="A118" s="127"/>
      <c r="B118" s="150"/>
      <c r="C118" s="127"/>
      <c r="D118" s="127"/>
      <c r="E118" s="127"/>
      <c r="F118" s="127"/>
      <c r="G118" s="127"/>
      <c r="H118" s="127"/>
      <c r="I118" s="127"/>
    </row>
    <row r="119" spans="1:9">
      <c r="A119" s="127"/>
      <c r="B119" s="150"/>
      <c r="C119" s="127"/>
      <c r="D119" s="127"/>
      <c r="E119" s="127"/>
      <c r="F119" s="127"/>
      <c r="G119" s="127"/>
      <c r="H119" s="127"/>
      <c r="I119" s="127"/>
    </row>
    <row r="120" spans="1:9">
      <c r="A120" s="127"/>
      <c r="B120" s="150"/>
      <c r="C120" s="127"/>
      <c r="D120" s="127"/>
      <c r="E120" s="127"/>
      <c r="F120" s="127"/>
      <c r="G120" s="127"/>
      <c r="H120" s="127"/>
      <c r="I120" s="127"/>
    </row>
    <row r="121" spans="1:9">
      <c r="A121" s="127"/>
      <c r="B121" s="150"/>
      <c r="C121" s="127"/>
      <c r="D121" s="127"/>
      <c r="E121" s="127"/>
      <c r="F121" s="127"/>
      <c r="G121" s="127"/>
      <c r="H121" s="127"/>
      <c r="I121" s="127"/>
    </row>
    <row r="122" spans="1:9">
      <c r="A122" s="127"/>
      <c r="B122" s="150"/>
      <c r="C122" s="127"/>
      <c r="D122" s="127"/>
      <c r="E122" s="127"/>
      <c r="F122" s="127"/>
      <c r="G122" s="127"/>
      <c r="H122" s="127"/>
      <c r="I122" s="127"/>
    </row>
    <row r="123" spans="1:9">
      <c r="A123" s="127"/>
      <c r="B123" s="150"/>
      <c r="C123" s="127"/>
      <c r="D123" s="127"/>
      <c r="E123" s="127"/>
      <c r="F123" s="127"/>
      <c r="G123" s="127"/>
      <c r="H123" s="127"/>
      <c r="I123" s="127"/>
    </row>
    <row r="124" spans="1:9">
      <c r="A124" s="127"/>
      <c r="B124" s="150"/>
      <c r="C124" s="127"/>
      <c r="D124" s="127"/>
      <c r="E124" s="127"/>
      <c r="F124" s="127"/>
      <c r="G124" s="127"/>
      <c r="H124" s="127"/>
      <c r="I124" s="127"/>
    </row>
    <row r="125" spans="1:9">
      <c r="A125" s="127"/>
      <c r="B125" s="150"/>
      <c r="C125" s="127"/>
      <c r="D125" s="127"/>
      <c r="E125" s="127"/>
      <c r="F125" s="127"/>
      <c r="G125" s="127"/>
      <c r="H125" s="127"/>
      <c r="I125" s="127"/>
    </row>
    <row r="126" spans="1:9">
      <c r="A126" s="127"/>
      <c r="B126" s="150"/>
      <c r="C126" s="127"/>
      <c r="D126" s="127"/>
      <c r="E126" s="127"/>
      <c r="F126" s="127"/>
      <c r="G126" s="127"/>
      <c r="H126" s="127"/>
      <c r="I126" s="127"/>
    </row>
    <row r="127" spans="1:9">
      <c r="A127" s="127"/>
      <c r="B127" s="150"/>
      <c r="C127" s="127"/>
      <c r="D127" s="127"/>
      <c r="E127" s="127"/>
      <c r="F127" s="127"/>
      <c r="G127" s="127"/>
      <c r="H127" s="127"/>
      <c r="I127" s="127"/>
    </row>
    <row r="128" spans="1:9">
      <c r="A128" s="127"/>
      <c r="B128" s="150"/>
      <c r="C128" s="127"/>
      <c r="D128" s="127"/>
      <c r="E128" s="127"/>
      <c r="F128" s="127"/>
      <c r="G128" s="127"/>
      <c r="H128" s="127"/>
      <c r="I128" s="127"/>
    </row>
    <row r="129" spans="1:9">
      <c r="A129" s="127"/>
      <c r="B129" s="150"/>
      <c r="C129" s="127"/>
      <c r="D129" s="127"/>
      <c r="E129" s="127"/>
      <c r="F129" s="127"/>
      <c r="G129" s="127"/>
      <c r="H129" s="127"/>
      <c r="I129" s="127"/>
    </row>
    <row r="130" spans="1:9">
      <c r="A130" s="127"/>
      <c r="B130" s="150"/>
      <c r="C130" s="127"/>
      <c r="D130" s="127"/>
      <c r="E130" s="127"/>
      <c r="F130" s="127"/>
      <c r="G130" s="127"/>
      <c r="H130" s="127"/>
      <c r="I130" s="127"/>
    </row>
    <row r="131" spans="1:9">
      <c r="A131" s="127"/>
      <c r="B131" s="150"/>
      <c r="C131" s="127"/>
      <c r="D131" s="127"/>
      <c r="E131" s="127"/>
      <c r="F131" s="127"/>
      <c r="G131" s="127"/>
      <c r="H131" s="127"/>
      <c r="I131" s="127"/>
    </row>
    <row r="132" spans="1:9">
      <c r="A132" s="127"/>
      <c r="B132" s="150"/>
      <c r="C132" s="127"/>
      <c r="D132" s="127"/>
      <c r="E132" s="127"/>
      <c r="F132" s="127"/>
      <c r="G132" s="127"/>
      <c r="H132" s="127"/>
      <c r="I132" s="127"/>
    </row>
    <row r="133" spans="1:9">
      <c r="A133" s="127"/>
      <c r="B133" s="150"/>
      <c r="C133" s="127"/>
      <c r="D133" s="127"/>
      <c r="E133" s="127"/>
      <c r="F133" s="127"/>
      <c r="G133" s="127"/>
      <c r="H133" s="127"/>
      <c r="I133" s="127"/>
    </row>
    <row r="134" spans="1:9">
      <c r="A134" s="127"/>
      <c r="B134" s="150"/>
      <c r="C134" s="127"/>
      <c r="D134" s="127"/>
      <c r="E134" s="127"/>
      <c r="F134" s="127"/>
      <c r="G134" s="127"/>
      <c r="H134" s="127"/>
      <c r="I134" s="127"/>
    </row>
    <row r="135" spans="1:9">
      <c r="A135" s="127"/>
      <c r="B135" s="150"/>
      <c r="C135" s="127"/>
      <c r="D135" s="127"/>
      <c r="E135" s="127"/>
      <c r="F135" s="127"/>
      <c r="G135" s="127"/>
      <c r="H135" s="127"/>
      <c r="I135" s="127"/>
    </row>
    <row r="136" spans="1:9">
      <c r="A136" s="127"/>
      <c r="B136" s="150"/>
      <c r="C136" s="127"/>
      <c r="D136" s="127"/>
      <c r="E136" s="127"/>
      <c r="F136" s="127"/>
      <c r="G136" s="127"/>
      <c r="H136" s="127"/>
      <c r="I136" s="127"/>
    </row>
    <row r="137" spans="1:9">
      <c r="A137" s="127"/>
      <c r="B137" s="150"/>
      <c r="C137" s="127"/>
      <c r="D137" s="127"/>
      <c r="E137" s="127"/>
      <c r="F137" s="127"/>
      <c r="G137" s="127"/>
      <c r="H137" s="127"/>
      <c r="I137" s="127"/>
    </row>
    <row r="138" spans="1:9">
      <c r="A138" s="127"/>
      <c r="B138" s="150"/>
      <c r="C138" s="127"/>
      <c r="D138" s="127"/>
      <c r="E138" s="127"/>
      <c r="F138" s="127"/>
      <c r="G138" s="127"/>
      <c r="H138" s="127"/>
      <c r="I138" s="127"/>
    </row>
    <row r="139" spans="1:9">
      <c r="A139" s="127"/>
      <c r="B139" s="150"/>
      <c r="C139" s="127"/>
      <c r="D139" s="127"/>
      <c r="E139" s="127"/>
      <c r="F139" s="127"/>
      <c r="G139" s="127"/>
      <c r="H139" s="127"/>
      <c r="I139" s="127"/>
    </row>
    <row r="140" spans="1:9">
      <c r="A140" s="127"/>
      <c r="B140" s="150"/>
      <c r="C140" s="127"/>
      <c r="D140" s="127"/>
      <c r="E140" s="127"/>
      <c r="F140" s="127"/>
      <c r="G140" s="127"/>
      <c r="H140" s="127"/>
      <c r="I140" s="127"/>
    </row>
    <row r="141" spans="1:9">
      <c r="A141" s="127"/>
      <c r="B141" s="150"/>
      <c r="C141" s="127"/>
      <c r="D141" s="127"/>
      <c r="E141" s="127"/>
      <c r="F141" s="127"/>
      <c r="G141" s="127"/>
      <c r="H141" s="127"/>
      <c r="I141" s="127"/>
    </row>
    <row r="142" spans="1:9">
      <c r="A142" s="127"/>
      <c r="B142" s="150"/>
      <c r="C142" s="127"/>
      <c r="D142" s="127"/>
      <c r="E142" s="127"/>
      <c r="F142" s="127"/>
      <c r="G142" s="127"/>
      <c r="H142" s="127"/>
      <c r="I142" s="127"/>
    </row>
    <row r="143" spans="1:9">
      <c r="A143" s="127"/>
      <c r="B143" s="150"/>
      <c r="C143" s="127"/>
      <c r="D143" s="127"/>
      <c r="E143" s="127"/>
      <c r="F143" s="127"/>
      <c r="G143" s="127"/>
      <c r="H143" s="127"/>
      <c r="I143" s="127"/>
    </row>
    <row r="144" spans="1:9">
      <c r="A144" s="127"/>
      <c r="B144" s="150"/>
      <c r="C144" s="127"/>
      <c r="D144" s="127"/>
      <c r="E144" s="127"/>
      <c r="F144" s="127"/>
      <c r="G144" s="127"/>
      <c r="H144" s="127"/>
      <c r="I144" s="127"/>
    </row>
    <row r="145" spans="1:9">
      <c r="A145" s="127"/>
      <c r="B145" s="150"/>
      <c r="C145" s="127"/>
      <c r="D145" s="127"/>
      <c r="E145" s="127"/>
      <c r="F145" s="127"/>
      <c r="G145" s="127"/>
      <c r="H145" s="127"/>
      <c r="I145" s="127"/>
    </row>
    <row r="146" spans="1:9">
      <c r="A146" s="127"/>
      <c r="B146" s="150"/>
      <c r="C146" s="127"/>
      <c r="D146" s="127"/>
      <c r="E146" s="127"/>
      <c r="F146" s="127"/>
      <c r="G146" s="127"/>
      <c r="H146" s="127"/>
      <c r="I146" s="127"/>
    </row>
    <row r="147" spans="1:9">
      <c r="A147" s="127"/>
      <c r="B147" s="150"/>
      <c r="C147" s="127"/>
      <c r="D147" s="127"/>
      <c r="E147" s="127"/>
      <c r="F147" s="127"/>
      <c r="G147" s="127"/>
      <c r="H147" s="127"/>
      <c r="I147" s="127"/>
    </row>
    <row r="148" spans="1:9">
      <c r="A148" s="127"/>
      <c r="B148" s="150"/>
      <c r="C148" s="127"/>
      <c r="D148" s="127"/>
      <c r="E148" s="127"/>
      <c r="F148" s="127"/>
      <c r="G148" s="127"/>
      <c r="H148" s="127"/>
      <c r="I148" s="127"/>
    </row>
    <row r="149" spans="1:9">
      <c r="A149" s="127"/>
      <c r="B149" s="150"/>
      <c r="C149" s="127"/>
      <c r="D149" s="127"/>
      <c r="E149" s="127"/>
      <c r="F149" s="127"/>
      <c r="G149" s="127"/>
      <c r="H149" s="127"/>
      <c r="I149" s="127"/>
    </row>
    <row r="150" spans="1:9">
      <c r="A150" s="127"/>
      <c r="B150" s="150"/>
      <c r="C150" s="127"/>
      <c r="D150" s="127"/>
      <c r="E150" s="127"/>
      <c r="F150" s="127"/>
      <c r="G150" s="127"/>
      <c r="H150" s="127"/>
      <c r="I150" s="127"/>
    </row>
    <row r="151" spans="1:9">
      <c r="A151" s="127"/>
      <c r="B151" s="150"/>
      <c r="C151" s="127"/>
      <c r="D151" s="127"/>
      <c r="E151" s="127"/>
      <c r="F151" s="127"/>
      <c r="G151" s="127"/>
      <c r="H151" s="127"/>
      <c r="I151" s="127"/>
    </row>
    <row r="152" spans="1:9">
      <c r="A152" s="127"/>
      <c r="B152" s="150"/>
      <c r="C152" s="127"/>
      <c r="D152" s="127"/>
      <c r="E152" s="127"/>
      <c r="F152" s="127"/>
      <c r="G152" s="127"/>
      <c r="H152" s="127"/>
      <c r="I152" s="127"/>
    </row>
    <row r="153" spans="1:9">
      <c r="A153" s="127"/>
      <c r="B153" s="150"/>
      <c r="C153" s="127"/>
      <c r="D153" s="127"/>
      <c r="E153" s="127"/>
      <c r="F153" s="127"/>
      <c r="G153" s="127"/>
      <c r="H153" s="127"/>
      <c r="I153" s="127"/>
    </row>
    <row r="154" spans="1:9">
      <c r="A154" s="127"/>
      <c r="B154" s="150"/>
      <c r="C154" s="127"/>
      <c r="D154" s="127"/>
      <c r="E154" s="127"/>
      <c r="F154" s="127"/>
      <c r="G154" s="127"/>
      <c r="H154" s="127"/>
      <c r="I154" s="127"/>
    </row>
    <row r="155" spans="1:9">
      <c r="A155" s="127"/>
      <c r="B155" s="150"/>
      <c r="C155" s="127"/>
      <c r="D155" s="127"/>
      <c r="E155" s="127"/>
      <c r="F155" s="127"/>
      <c r="G155" s="127"/>
      <c r="H155" s="127"/>
      <c r="I155" s="127"/>
    </row>
    <row r="156" spans="1:9">
      <c r="A156" s="127"/>
      <c r="B156" s="150"/>
      <c r="C156" s="127"/>
      <c r="D156" s="127"/>
      <c r="E156" s="127"/>
      <c r="F156" s="127"/>
      <c r="G156" s="127"/>
      <c r="H156" s="127"/>
      <c r="I156" s="127"/>
    </row>
    <row r="157" spans="1:9">
      <c r="A157" s="127"/>
      <c r="B157" s="150"/>
      <c r="C157" s="127"/>
      <c r="D157" s="127"/>
      <c r="E157" s="127"/>
      <c r="F157" s="127"/>
      <c r="G157" s="127"/>
      <c r="H157" s="127"/>
      <c r="I157" s="127"/>
    </row>
    <row r="158" spans="1:9">
      <c r="A158" s="127"/>
      <c r="B158" s="150"/>
      <c r="C158" s="127"/>
      <c r="D158" s="127"/>
      <c r="E158" s="127"/>
      <c r="F158" s="127"/>
      <c r="G158" s="127"/>
      <c r="H158" s="127"/>
      <c r="I158" s="127"/>
    </row>
    <row r="159" spans="1:9">
      <c r="A159" s="127"/>
      <c r="B159" s="150"/>
      <c r="C159" s="127"/>
      <c r="D159" s="127"/>
      <c r="E159" s="127"/>
      <c r="F159" s="127"/>
      <c r="G159" s="127"/>
      <c r="H159" s="127"/>
      <c r="I159" s="127"/>
    </row>
    <row r="160" spans="1:9">
      <c r="A160" s="127"/>
      <c r="B160" s="150"/>
      <c r="C160" s="127"/>
      <c r="D160" s="127"/>
      <c r="E160" s="127"/>
      <c r="F160" s="127"/>
      <c r="G160" s="127"/>
      <c r="H160" s="127"/>
      <c r="I160" s="127"/>
    </row>
    <row r="161" spans="1:9">
      <c r="A161" s="127"/>
      <c r="B161" s="150"/>
      <c r="C161" s="127"/>
      <c r="D161" s="127"/>
      <c r="E161" s="127"/>
      <c r="F161" s="127"/>
      <c r="G161" s="127"/>
      <c r="H161" s="127"/>
      <c r="I161" s="127"/>
    </row>
    <row r="162" spans="1:9">
      <c r="A162" s="127"/>
      <c r="B162" s="150"/>
      <c r="C162" s="127"/>
      <c r="D162" s="127"/>
      <c r="E162" s="127"/>
      <c r="F162" s="127"/>
      <c r="G162" s="127"/>
      <c r="H162" s="127"/>
      <c r="I162" s="127"/>
    </row>
    <row r="163" spans="1:9">
      <c r="A163" s="127"/>
      <c r="B163" s="150"/>
      <c r="C163" s="127"/>
      <c r="D163" s="127"/>
      <c r="E163" s="127"/>
      <c r="F163" s="127"/>
      <c r="G163" s="127"/>
      <c r="H163" s="127"/>
      <c r="I163" s="127"/>
    </row>
    <row r="164" spans="1:9">
      <c r="A164" s="127"/>
      <c r="B164" s="150"/>
      <c r="C164" s="127"/>
      <c r="D164" s="127"/>
      <c r="E164" s="127"/>
      <c r="F164" s="127"/>
      <c r="G164" s="127"/>
      <c r="H164" s="127"/>
      <c r="I164" s="127"/>
    </row>
    <row r="165" spans="1:9">
      <c r="A165" s="127"/>
      <c r="B165" s="150"/>
      <c r="C165" s="127"/>
      <c r="D165" s="127"/>
      <c r="E165" s="127"/>
      <c r="F165" s="127"/>
      <c r="G165" s="127"/>
      <c r="H165" s="127"/>
      <c r="I165" s="127"/>
    </row>
    <row r="166" spans="1:9">
      <c r="A166" s="127"/>
      <c r="B166" s="150"/>
      <c r="C166" s="127"/>
      <c r="D166" s="127"/>
      <c r="E166" s="127"/>
      <c r="F166" s="127"/>
      <c r="G166" s="127"/>
      <c r="H166" s="127"/>
      <c r="I166" s="127"/>
    </row>
    <row r="167" spans="1:9">
      <c r="A167" s="127"/>
      <c r="B167" s="150"/>
      <c r="C167" s="127"/>
      <c r="D167" s="127"/>
      <c r="E167" s="127"/>
      <c r="F167" s="127"/>
      <c r="G167" s="127"/>
      <c r="H167" s="127"/>
      <c r="I167" s="127"/>
    </row>
    <row r="168" spans="1:9">
      <c r="A168" s="127"/>
      <c r="B168" s="150"/>
      <c r="C168" s="127"/>
      <c r="D168" s="127"/>
      <c r="E168" s="127"/>
      <c r="F168" s="127"/>
      <c r="G168" s="127"/>
      <c r="H168" s="127"/>
      <c r="I168" s="127"/>
    </row>
    <row r="169" spans="1:9">
      <c r="A169" s="127"/>
      <c r="B169" s="150"/>
      <c r="C169" s="127"/>
      <c r="D169" s="127"/>
      <c r="E169" s="127"/>
      <c r="F169" s="127"/>
      <c r="G169" s="127"/>
      <c r="H169" s="127"/>
      <c r="I169" s="127"/>
    </row>
    <row r="170" spans="1:9">
      <c r="A170" s="127"/>
      <c r="B170" s="150"/>
      <c r="C170" s="127"/>
      <c r="D170" s="127"/>
      <c r="E170" s="127"/>
      <c r="F170" s="127"/>
      <c r="G170" s="127"/>
      <c r="H170" s="127"/>
      <c r="I170" s="127"/>
    </row>
    <row r="171" spans="1:9">
      <c r="A171" s="127"/>
      <c r="B171" s="150"/>
      <c r="C171" s="127"/>
      <c r="D171" s="127"/>
      <c r="E171" s="127"/>
      <c r="F171" s="127"/>
      <c r="G171" s="127"/>
      <c r="H171" s="127"/>
      <c r="I171" s="127"/>
    </row>
    <row r="172" spans="1:9">
      <c r="A172" s="127"/>
      <c r="B172" s="150"/>
      <c r="C172" s="127"/>
      <c r="D172" s="127"/>
      <c r="E172" s="127"/>
      <c r="F172" s="127"/>
      <c r="G172" s="127"/>
      <c r="H172" s="127"/>
      <c r="I172" s="127"/>
    </row>
    <row r="173" spans="1:9">
      <c r="A173" s="127"/>
      <c r="B173" s="150"/>
      <c r="C173" s="127"/>
      <c r="D173" s="127"/>
      <c r="E173" s="127"/>
      <c r="F173" s="127"/>
      <c r="G173" s="127"/>
      <c r="H173" s="127"/>
      <c r="I173" s="127"/>
    </row>
    <row r="174" spans="1:9">
      <c r="A174" s="127"/>
      <c r="B174" s="150"/>
      <c r="C174" s="127"/>
      <c r="D174" s="127"/>
      <c r="E174" s="127"/>
      <c r="F174" s="127"/>
      <c r="G174" s="127"/>
      <c r="H174" s="127"/>
      <c r="I174" s="127"/>
    </row>
    <row r="175" spans="1:9">
      <c r="A175" s="127"/>
      <c r="B175" s="150"/>
      <c r="C175" s="127"/>
      <c r="D175" s="127"/>
      <c r="E175" s="127"/>
      <c r="F175" s="127"/>
      <c r="G175" s="127"/>
      <c r="H175" s="127"/>
      <c r="I175" s="127"/>
    </row>
    <row r="176" spans="1:9">
      <c r="A176" s="127"/>
      <c r="B176" s="150"/>
      <c r="C176" s="127"/>
      <c r="D176" s="127"/>
      <c r="E176" s="127"/>
      <c r="F176" s="127"/>
      <c r="G176" s="127"/>
      <c r="H176" s="127"/>
      <c r="I176" s="127"/>
    </row>
    <row r="177" spans="1:9">
      <c r="A177" s="127"/>
      <c r="B177" s="150"/>
      <c r="C177" s="127"/>
      <c r="D177" s="127"/>
      <c r="E177" s="127"/>
      <c r="F177" s="127"/>
      <c r="G177" s="127"/>
      <c r="H177" s="127"/>
      <c r="I177" s="127"/>
    </row>
    <row r="178" spans="1:9">
      <c r="A178" s="127"/>
      <c r="B178" s="150"/>
      <c r="C178" s="127"/>
      <c r="D178" s="127"/>
      <c r="E178" s="127"/>
      <c r="F178" s="127"/>
      <c r="G178" s="127"/>
      <c r="H178" s="127"/>
      <c r="I178" s="127"/>
    </row>
    <row r="179" spans="1:9">
      <c r="A179" s="127"/>
      <c r="B179" s="150"/>
      <c r="C179" s="127"/>
      <c r="D179" s="127"/>
      <c r="E179" s="127"/>
      <c r="F179" s="127"/>
      <c r="G179" s="127"/>
      <c r="H179" s="127"/>
      <c r="I179" s="127"/>
    </row>
    <row r="180" spans="1:9">
      <c r="A180" s="127"/>
      <c r="B180" s="150"/>
      <c r="C180" s="127"/>
      <c r="D180" s="127"/>
      <c r="E180" s="127"/>
      <c r="F180" s="127"/>
      <c r="G180" s="127"/>
      <c r="H180" s="127"/>
      <c r="I180" s="127"/>
    </row>
    <row r="181" spans="1:9">
      <c r="A181" s="127"/>
      <c r="B181" s="150"/>
      <c r="C181" s="127"/>
      <c r="D181" s="127"/>
      <c r="E181" s="127"/>
      <c r="F181" s="127"/>
      <c r="G181" s="127"/>
      <c r="H181" s="127"/>
      <c r="I181" s="127"/>
    </row>
    <row r="182" spans="1:9">
      <c r="A182" s="127"/>
      <c r="B182" s="150"/>
      <c r="C182" s="127"/>
      <c r="D182" s="127"/>
      <c r="E182" s="127"/>
      <c r="F182" s="127"/>
      <c r="G182" s="127"/>
      <c r="H182" s="127"/>
      <c r="I182" s="127"/>
    </row>
    <row r="183" spans="1:9">
      <c r="A183" s="127"/>
      <c r="B183" s="150"/>
      <c r="C183" s="127"/>
      <c r="D183" s="127"/>
      <c r="E183" s="127"/>
      <c r="F183" s="127"/>
      <c r="G183" s="127"/>
      <c r="H183" s="127"/>
      <c r="I183" s="127"/>
    </row>
    <row r="184" spans="1:9">
      <c r="A184" s="127"/>
      <c r="B184" s="150"/>
      <c r="C184" s="127"/>
      <c r="D184" s="127"/>
      <c r="E184" s="127"/>
      <c r="F184" s="127"/>
      <c r="G184" s="127"/>
      <c r="H184" s="127"/>
      <c r="I184" s="127"/>
    </row>
    <row r="185" spans="1:9">
      <c r="A185" s="127"/>
      <c r="B185" s="150"/>
      <c r="C185" s="127"/>
      <c r="D185" s="127"/>
      <c r="E185" s="127"/>
      <c r="F185" s="127"/>
      <c r="G185" s="127"/>
      <c r="H185" s="127"/>
      <c r="I185" s="127"/>
    </row>
    <row r="186" spans="1:9">
      <c r="A186" s="127"/>
      <c r="B186" s="150"/>
      <c r="C186" s="127"/>
      <c r="D186" s="127"/>
      <c r="E186" s="127"/>
      <c r="F186" s="127"/>
      <c r="G186" s="127"/>
      <c r="H186" s="127"/>
      <c r="I186" s="127"/>
    </row>
    <row r="187" spans="1:9">
      <c r="A187" s="127"/>
      <c r="B187" s="150"/>
      <c r="C187" s="127"/>
      <c r="D187" s="127"/>
      <c r="E187" s="127"/>
      <c r="F187" s="127"/>
      <c r="G187" s="127"/>
      <c r="H187" s="127"/>
      <c r="I187" s="127"/>
    </row>
    <row r="188" spans="1:9">
      <c r="A188" s="127"/>
      <c r="B188" s="150"/>
      <c r="C188" s="127"/>
      <c r="D188" s="127"/>
      <c r="E188" s="127"/>
      <c r="F188" s="127"/>
      <c r="G188" s="127"/>
      <c r="H188" s="127"/>
      <c r="I188" s="127"/>
    </row>
    <row r="189" spans="1:9">
      <c r="A189" s="127"/>
      <c r="B189" s="150"/>
      <c r="C189" s="127"/>
      <c r="D189" s="127"/>
      <c r="E189" s="127"/>
      <c r="F189" s="127"/>
      <c r="G189" s="127"/>
      <c r="H189" s="127"/>
      <c r="I189" s="127"/>
    </row>
    <row r="190" spans="1:9">
      <c r="A190" s="127"/>
      <c r="B190" s="150"/>
      <c r="C190" s="127"/>
      <c r="D190" s="127"/>
      <c r="E190" s="127"/>
      <c r="F190" s="127"/>
      <c r="G190" s="127"/>
      <c r="H190" s="127"/>
      <c r="I190" s="127"/>
    </row>
    <row r="191" spans="1:9">
      <c r="A191" s="127"/>
      <c r="B191" s="150"/>
      <c r="C191" s="127"/>
      <c r="D191" s="127"/>
      <c r="E191" s="127"/>
      <c r="F191" s="127"/>
      <c r="G191" s="127"/>
      <c r="H191" s="127"/>
      <c r="I191" s="127"/>
    </row>
    <row r="192" spans="1:9">
      <c r="A192" s="127"/>
      <c r="B192" s="150"/>
      <c r="C192" s="127"/>
      <c r="D192" s="127"/>
      <c r="E192" s="127"/>
      <c r="F192" s="127"/>
      <c r="G192" s="127"/>
      <c r="H192" s="127"/>
      <c r="I192" s="127"/>
    </row>
    <row r="193" spans="1:9">
      <c r="A193" s="127"/>
      <c r="B193" s="150"/>
      <c r="C193" s="127"/>
      <c r="D193" s="127"/>
      <c r="E193" s="127"/>
      <c r="F193" s="127"/>
      <c r="G193" s="127"/>
      <c r="H193" s="127"/>
      <c r="I193" s="127"/>
    </row>
    <row r="194" spans="1:9">
      <c r="A194" s="127"/>
      <c r="B194" s="150"/>
      <c r="C194" s="127"/>
      <c r="D194" s="127"/>
      <c r="E194" s="127"/>
      <c r="F194" s="127"/>
      <c r="G194" s="127"/>
      <c r="H194" s="127"/>
      <c r="I194" s="127"/>
    </row>
    <row r="195" spans="1:9">
      <c r="A195" s="127"/>
      <c r="B195" s="150"/>
      <c r="C195" s="127"/>
      <c r="D195" s="127"/>
      <c r="E195" s="127"/>
      <c r="F195" s="127"/>
      <c r="G195" s="127"/>
      <c r="H195" s="127"/>
      <c r="I195" s="127"/>
    </row>
    <row r="196" spans="1:9">
      <c r="A196" s="127"/>
      <c r="B196" s="150"/>
      <c r="C196" s="127"/>
      <c r="D196" s="127"/>
      <c r="E196" s="127"/>
      <c r="F196" s="127"/>
      <c r="G196" s="127"/>
      <c r="H196" s="127"/>
      <c r="I196" s="127"/>
    </row>
    <row r="197" spans="1:9">
      <c r="A197" s="127"/>
      <c r="B197" s="150"/>
      <c r="C197" s="127"/>
      <c r="D197" s="127"/>
      <c r="E197" s="127"/>
      <c r="F197" s="127"/>
      <c r="G197" s="127"/>
      <c r="H197" s="127"/>
      <c r="I197" s="127"/>
    </row>
    <row r="198" spans="1:9">
      <c r="A198" s="127"/>
      <c r="B198" s="150"/>
      <c r="C198" s="127"/>
      <c r="D198" s="127"/>
      <c r="E198" s="127"/>
      <c r="F198" s="127"/>
      <c r="G198" s="127"/>
      <c r="H198" s="127"/>
      <c r="I198" s="127"/>
    </row>
    <row r="199" spans="1:9">
      <c r="A199" s="127"/>
      <c r="B199" s="150"/>
      <c r="C199" s="127"/>
      <c r="D199" s="127"/>
      <c r="E199" s="127"/>
      <c r="F199" s="127"/>
      <c r="G199" s="127"/>
      <c r="H199" s="127"/>
      <c r="I199" s="127"/>
    </row>
    <row r="200" spans="1:9">
      <c r="A200" s="127"/>
      <c r="B200" s="150"/>
      <c r="C200" s="127"/>
      <c r="D200" s="127"/>
      <c r="E200" s="127"/>
      <c r="F200" s="127"/>
      <c r="G200" s="127"/>
      <c r="H200" s="127"/>
      <c r="I200" s="127"/>
    </row>
    <row r="201" spans="1:9">
      <c r="A201" s="127"/>
      <c r="B201" s="150"/>
      <c r="C201" s="127"/>
      <c r="D201" s="127"/>
      <c r="E201" s="127"/>
      <c r="F201" s="127"/>
      <c r="G201" s="127"/>
      <c r="H201" s="127"/>
      <c r="I201" s="127"/>
    </row>
    <row r="202" spans="1:9">
      <c r="A202" s="127"/>
      <c r="B202" s="150"/>
      <c r="C202" s="127"/>
      <c r="D202" s="127"/>
      <c r="E202" s="127"/>
      <c r="F202" s="127"/>
      <c r="G202" s="127"/>
      <c r="H202" s="127"/>
      <c r="I202" s="127"/>
    </row>
    <row r="203" spans="1:9">
      <c r="A203" s="127"/>
      <c r="B203" s="150"/>
      <c r="C203" s="127"/>
      <c r="D203" s="127"/>
      <c r="E203" s="127"/>
      <c r="F203" s="127"/>
      <c r="G203" s="127"/>
      <c r="H203" s="127"/>
      <c r="I203" s="127"/>
    </row>
    <row r="204" spans="1:9">
      <c r="A204" s="127"/>
      <c r="B204" s="150"/>
      <c r="C204" s="127"/>
      <c r="D204" s="127"/>
      <c r="E204" s="127"/>
      <c r="F204" s="127"/>
      <c r="G204" s="127"/>
      <c r="H204" s="127"/>
      <c r="I204" s="127"/>
    </row>
    <row r="205" spans="1:9">
      <c r="A205" s="127"/>
      <c r="B205" s="150"/>
      <c r="C205" s="127"/>
      <c r="D205" s="127"/>
      <c r="E205" s="127"/>
      <c r="F205" s="127"/>
      <c r="G205" s="127"/>
      <c r="H205" s="127"/>
      <c r="I205" s="127"/>
    </row>
    <row r="206" spans="1:9">
      <c r="A206" s="127"/>
      <c r="B206" s="150"/>
      <c r="C206" s="127"/>
      <c r="D206" s="127"/>
      <c r="E206" s="127"/>
      <c r="F206" s="127"/>
      <c r="G206" s="127"/>
      <c r="H206" s="127"/>
      <c r="I206" s="127"/>
    </row>
    <row r="207" spans="1:9">
      <c r="A207" s="127"/>
      <c r="B207" s="150"/>
      <c r="C207" s="127"/>
      <c r="D207" s="127"/>
      <c r="E207" s="127"/>
      <c r="F207" s="127"/>
      <c r="G207" s="127"/>
      <c r="H207" s="127"/>
      <c r="I207" s="127"/>
    </row>
    <row r="208" spans="1:9">
      <c r="A208" s="127"/>
      <c r="B208" s="150"/>
      <c r="C208" s="127"/>
      <c r="D208" s="127"/>
      <c r="E208" s="127"/>
      <c r="F208" s="127"/>
      <c r="G208" s="127"/>
      <c r="H208" s="127"/>
      <c r="I208" s="127"/>
    </row>
    <row r="209" spans="1:9">
      <c r="A209" s="127"/>
      <c r="B209" s="150"/>
      <c r="C209" s="127"/>
      <c r="D209" s="127"/>
      <c r="E209" s="127"/>
      <c r="F209" s="127"/>
      <c r="G209" s="127"/>
      <c r="H209" s="127"/>
      <c r="I209" s="127"/>
    </row>
    <row r="210" spans="1:9">
      <c r="A210" s="127"/>
      <c r="B210" s="150"/>
      <c r="C210" s="127"/>
      <c r="D210" s="127"/>
      <c r="E210" s="127"/>
      <c r="F210" s="127"/>
      <c r="G210" s="127"/>
      <c r="H210" s="127"/>
      <c r="I210" s="127"/>
    </row>
    <row r="211" spans="1:9">
      <c r="A211" s="127"/>
      <c r="B211" s="150"/>
      <c r="C211" s="127"/>
      <c r="D211" s="127"/>
      <c r="E211" s="127"/>
      <c r="F211" s="127"/>
      <c r="G211" s="127"/>
      <c r="H211" s="127"/>
      <c r="I211" s="127"/>
    </row>
    <row r="212" spans="1:9">
      <c r="A212" s="127"/>
      <c r="B212" s="150"/>
      <c r="C212" s="127"/>
      <c r="D212" s="127"/>
      <c r="E212" s="127"/>
      <c r="F212" s="127"/>
      <c r="G212" s="127"/>
      <c r="H212" s="127"/>
      <c r="I212" s="127"/>
    </row>
    <row r="213" spans="1:9">
      <c r="A213" s="127"/>
      <c r="B213" s="150"/>
      <c r="C213" s="127"/>
      <c r="D213" s="127"/>
      <c r="E213" s="127"/>
      <c r="F213" s="127"/>
      <c r="G213" s="127"/>
      <c r="H213" s="127"/>
      <c r="I213" s="127"/>
    </row>
    <row r="214" spans="1:9">
      <c r="A214" s="127"/>
      <c r="B214" s="150"/>
      <c r="C214" s="127"/>
      <c r="D214" s="127"/>
      <c r="E214" s="127"/>
      <c r="F214" s="127"/>
      <c r="G214" s="127"/>
      <c r="H214" s="127"/>
      <c r="I214" s="127"/>
    </row>
    <row r="215" spans="1:9">
      <c r="A215" s="127"/>
      <c r="B215" s="150"/>
      <c r="C215" s="127"/>
      <c r="D215" s="127"/>
      <c r="E215" s="127"/>
      <c r="F215" s="127"/>
      <c r="G215" s="127"/>
      <c r="H215" s="127"/>
      <c r="I215" s="127"/>
    </row>
    <row r="216" spans="1:9">
      <c r="A216" s="127"/>
      <c r="B216" s="150"/>
      <c r="C216" s="127"/>
      <c r="D216" s="127"/>
      <c r="E216" s="127"/>
      <c r="F216" s="127"/>
      <c r="G216" s="127"/>
      <c r="H216" s="127"/>
      <c r="I216" s="127"/>
    </row>
    <row r="217" spans="1:9">
      <c r="A217" s="127"/>
      <c r="B217" s="150"/>
      <c r="C217" s="127"/>
      <c r="D217" s="127"/>
      <c r="E217" s="127"/>
      <c r="F217" s="127"/>
      <c r="G217" s="127"/>
      <c r="H217" s="127"/>
      <c r="I217" s="127"/>
    </row>
    <row r="218" spans="1:9">
      <c r="A218" s="127"/>
      <c r="B218" s="150"/>
      <c r="C218" s="127"/>
      <c r="D218" s="127"/>
      <c r="E218" s="127"/>
      <c r="F218" s="127"/>
      <c r="G218" s="127"/>
      <c r="H218" s="127"/>
      <c r="I218" s="127"/>
    </row>
    <row r="219" spans="1:9">
      <c r="A219" s="127"/>
      <c r="B219" s="150"/>
      <c r="C219" s="127"/>
      <c r="D219" s="127"/>
      <c r="E219" s="127"/>
      <c r="F219" s="127"/>
      <c r="G219" s="127"/>
      <c r="H219" s="127"/>
      <c r="I219" s="127"/>
    </row>
    <row r="220" spans="1:9">
      <c r="A220" s="127"/>
      <c r="B220" s="150"/>
      <c r="C220" s="127"/>
      <c r="D220" s="127"/>
      <c r="E220" s="127"/>
      <c r="F220" s="127"/>
      <c r="G220" s="127"/>
      <c r="H220" s="127"/>
      <c r="I220" s="127"/>
    </row>
    <row r="221" spans="1:9">
      <c r="A221" s="127"/>
      <c r="B221" s="150"/>
      <c r="C221" s="127"/>
      <c r="D221" s="127"/>
      <c r="E221" s="127"/>
      <c r="F221" s="127"/>
      <c r="G221" s="127"/>
      <c r="H221" s="127"/>
      <c r="I221" s="127"/>
    </row>
    <row r="222" spans="1:9">
      <c r="A222" s="127"/>
      <c r="B222" s="150"/>
      <c r="C222" s="127"/>
      <c r="D222" s="127"/>
      <c r="E222" s="127"/>
      <c r="F222" s="127"/>
      <c r="G222" s="127"/>
      <c r="H222" s="127"/>
      <c r="I222" s="127"/>
    </row>
    <row r="223" spans="1:9">
      <c r="A223" s="127"/>
      <c r="B223" s="150"/>
      <c r="C223" s="127"/>
      <c r="D223" s="127"/>
      <c r="E223" s="127"/>
      <c r="F223" s="127"/>
      <c r="G223" s="127"/>
      <c r="H223" s="127"/>
      <c r="I223" s="127"/>
    </row>
    <row r="224" spans="1:9">
      <c r="A224" s="127"/>
      <c r="B224" s="150"/>
      <c r="C224" s="127"/>
      <c r="D224" s="127"/>
      <c r="E224" s="127"/>
      <c r="F224" s="127"/>
      <c r="G224" s="127"/>
      <c r="H224" s="127"/>
      <c r="I224" s="127"/>
    </row>
    <row r="225" spans="1:9">
      <c r="A225" s="127"/>
      <c r="B225" s="150"/>
      <c r="C225" s="127"/>
      <c r="D225" s="127"/>
      <c r="E225" s="127"/>
      <c r="F225" s="127"/>
      <c r="G225" s="127"/>
      <c r="H225" s="127"/>
      <c r="I225" s="127"/>
    </row>
    <row r="226" spans="1:9">
      <c r="A226" s="127"/>
      <c r="B226" s="150"/>
      <c r="C226" s="127"/>
      <c r="D226" s="127"/>
      <c r="E226" s="127"/>
      <c r="F226" s="127"/>
      <c r="G226" s="127"/>
      <c r="H226" s="127"/>
      <c r="I226" s="127"/>
    </row>
    <row r="227" spans="1:9">
      <c r="A227" s="127"/>
      <c r="B227" s="150"/>
      <c r="C227" s="127"/>
      <c r="D227" s="127"/>
      <c r="E227" s="127"/>
      <c r="F227" s="127"/>
      <c r="G227" s="127"/>
      <c r="H227" s="127"/>
      <c r="I227" s="127"/>
    </row>
    <row r="228" spans="1:9">
      <c r="A228" s="127"/>
      <c r="B228" s="150"/>
      <c r="C228" s="127"/>
      <c r="D228" s="127"/>
      <c r="E228" s="127"/>
      <c r="F228" s="127"/>
      <c r="G228" s="127"/>
      <c r="H228" s="127"/>
      <c r="I228" s="127"/>
    </row>
    <row r="229" spans="1:9">
      <c r="A229" s="127"/>
      <c r="B229" s="150"/>
      <c r="C229" s="127"/>
      <c r="D229" s="127"/>
      <c r="E229" s="127"/>
      <c r="F229" s="127"/>
      <c r="G229" s="127"/>
      <c r="H229" s="127"/>
      <c r="I229" s="127"/>
    </row>
    <row r="230" spans="1:9">
      <c r="A230" s="127"/>
      <c r="B230" s="150"/>
      <c r="C230" s="127"/>
      <c r="D230" s="127"/>
      <c r="E230" s="127"/>
      <c r="F230" s="127"/>
      <c r="G230" s="127"/>
      <c r="H230" s="127"/>
      <c r="I230" s="127"/>
    </row>
    <row r="231" spans="1:9">
      <c r="A231" s="127"/>
      <c r="B231" s="150"/>
      <c r="C231" s="127"/>
      <c r="D231" s="127"/>
      <c r="E231" s="127"/>
      <c r="F231" s="127"/>
      <c r="G231" s="127"/>
      <c r="H231" s="127"/>
      <c r="I231" s="127"/>
    </row>
    <row r="232" spans="1:9">
      <c r="A232" s="127"/>
      <c r="B232" s="150"/>
      <c r="C232" s="127"/>
      <c r="D232" s="127"/>
      <c r="E232" s="127"/>
      <c r="F232" s="127"/>
      <c r="G232" s="127"/>
      <c r="H232" s="127"/>
      <c r="I232" s="127"/>
    </row>
    <row r="233" spans="1:9">
      <c r="A233" s="127"/>
      <c r="B233" s="150"/>
      <c r="C233" s="127"/>
      <c r="D233" s="127"/>
      <c r="E233" s="127"/>
      <c r="F233" s="127"/>
      <c r="G233" s="127"/>
      <c r="H233" s="127"/>
      <c r="I233" s="127"/>
    </row>
    <row r="234" spans="1:9">
      <c r="A234" s="127"/>
      <c r="B234" s="150"/>
      <c r="C234" s="127"/>
      <c r="D234" s="127"/>
      <c r="E234" s="127"/>
      <c r="F234" s="127"/>
      <c r="G234" s="127"/>
      <c r="H234" s="127"/>
      <c r="I234" s="127"/>
    </row>
    <row r="235" spans="1:9">
      <c r="A235" s="127"/>
      <c r="B235" s="150"/>
      <c r="C235" s="127"/>
      <c r="D235" s="127"/>
      <c r="E235" s="127"/>
      <c r="F235" s="127"/>
      <c r="G235" s="127"/>
      <c r="H235" s="127"/>
      <c r="I235" s="127"/>
    </row>
    <row r="236" spans="1:9">
      <c r="A236" s="127"/>
      <c r="B236" s="150"/>
      <c r="C236" s="127"/>
      <c r="D236" s="127"/>
      <c r="E236" s="127"/>
      <c r="F236" s="127"/>
      <c r="G236" s="127"/>
      <c r="H236" s="127"/>
      <c r="I236" s="127"/>
    </row>
    <row r="237" spans="1:9">
      <c r="A237" s="127"/>
      <c r="B237" s="150"/>
      <c r="C237" s="127"/>
      <c r="D237" s="127"/>
      <c r="E237" s="127"/>
      <c r="F237" s="127"/>
      <c r="G237" s="127"/>
      <c r="H237" s="127"/>
      <c r="I237" s="127"/>
    </row>
    <row r="238" spans="1:9">
      <c r="A238" s="127"/>
      <c r="B238" s="150"/>
      <c r="C238" s="127"/>
      <c r="D238" s="127"/>
      <c r="E238" s="127"/>
      <c r="F238" s="127"/>
      <c r="G238" s="127"/>
      <c r="H238" s="127"/>
      <c r="I238" s="127"/>
    </row>
    <row r="239" spans="1:9">
      <c r="A239" s="127"/>
      <c r="B239" s="150"/>
      <c r="C239" s="127"/>
      <c r="D239" s="127"/>
      <c r="E239" s="127"/>
      <c r="F239" s="127"/>
      <c r="G239" s="127"/>
      <c r="H239" s="127"/>
      <c r="I239" s="127"/>
    </row>
    <row r="240" spans="1:9">
      <c r="A240" s="127"/>
      <c r="B240" s="150"/>
      <c r="C240" s="127"/>
      <c r="D240" s="127"/>
      <c r="E240" s="127"/>
      <c r="F240" s="127"/>
      <c r="G240" s="127"/>
      <c r="H240" s="127"/>
      <c r="I240" s="127"/>
    </row>
    <row r="241" spans="1:9">
      <c r="A241" s="127"/>
      <c r="B241" s="150"/>
      <c r="C241" s="127"/>
      <c r="D241" s="127"/>
      <c r="E241" s="127"/>
      <c r="F241" s="127"/>
      <c r="G241" s="127"/>
      <c r="H241" s="127"/>
      <c r="I241" s="127"/>
    </row>
    <row r="242" spans="1:9">
      <c r="A242" s="127"/>
      <c r="B242" s="150"/>
      <c r="C242" s="127"/>
      <c r="D242" s="127"/>
      <c r="E242" s="127"/>
      <c r="F242" s="127"/>
      <c r="G242" s="127"/>
      <c r="H242" s="127"/>
      <c r="I242" s="127"/>
    </row>
    <row r="243" spans="1:9">
      <c r="A243" s="127"/>
      <c r="B243" s="150"/>
      <c r="C243" s="127"/>
      <c r="D243" s="127"/>
      <c r="E243" s="127"/>
      <c r="F243" s="127"/>
      <c r="G243" s="127"/>
      <c r="H243" s="127"/>
      <c r="I243" s="127"/>
    </row>
    <row r="244" spans="1:9">
      <c r="A244" s="127"/>
      <c r="B244" s="150"/>
      <c r="C244" s="127"/>
      <c r="D244" s="127"/>
      <c r="E244" s="127"/>
      <c r="F244" s="127"/>
      <c r="G244" s="127"/>
      <c r="H244" s="127"/>
      <c r="I244" s="127"/>
    </row>
    <row r="245" spans="1:9">
      <c r="A245" s="127"/>
      <c r="B245" s="150"/>
      <c r="C245" s="127"/>
      <c r="D245" s="127"/>
      <c r="E245" s="127"/>
      <c r="F245" s="127"/>
      <c r="G245" s="127"/>
      <c r="H245" s="127"/>
      <c r="I245" s="127"/>
    </row>
    <row r="246" spans="1:9">
      <c r="A246" s="127"/>
      <c r="B246" s="150"/>
      <c r="C246" s="127"/>
      <c r="D246" s="127"/>
      <c r="E246" s="127"/>
      <c r="F246" s="127"/>
      <c r="G246" s="127"/>
      <c r="H246" s="127"/>
      <c r="I246" s="127"/>
    </row>
    <row r="247" spans="1:9">
      <c r="A247" s="127"/>
      <c r="B247" s="150"/>
      <c r="C247" s="127"/>
      <c r="D247" s="127"/>
      <c r="E247" s="127"/>
      <c r="F247" s="127"/>
      <c r="G247" s="127"/>
      <c r="H247" s="127"/>
      <c r="I247" s="127"/>
    </row>
    <row r="248" spans="1:9">
      <c r="A248" s="127"/>
      <c r="B248" s="150"/>
      <c r="C248" s="127"/>
      <c r="D248" s="127"/>
      <c r="E248" s="127"/>
      <c r="F248" s="127"/>
      <c r="G248" s="127"/>
      <c r="H248" s="127"/>
      <c r="I248" s="127"/>
    </row>
    <row r="249" spans="1:9">
      <c r="A249" s="127"/>
      <c r="B249" s="150"/>
      <c r="C249" s="127"/>
      <c r="D249" s="127"/>
      <c r="E249" s="127"/>
      <c r="F249" s="127"/>
      <c r="G249" s="127"/>
      <c r="H249" s="127"/>
      <c r="I249" s="127"/>
    </row>
    <row r="250" spans="1:9">
      <c r="A250" s="127"/>
      <c r="B250" s="150"/>
      <c r="C250" s="127"/>
      <c r="D250" s="127"/>
      <c r="E250" s="127"/>
      <c r="F250" s="127"/>
      <c r="G250" s="127"/>
      <c r="H250" s="127"/>
      <c r="I250" s="127"/>
    </row>
    <row r="251" spans="1:9">
      <c r="A251" s="127"/>
      <c r="B251" s="150"/>
      <c r="C251" s="127"/>
      <c r="D251" s="127"/>
      <c r="E251" s="127"/>
      <c r="F251" s="127"/>
      <c r="G251" s="127"/>
      <c r="H251" s="127"/>
      <c r="I251" s="127"/>
    </row>
    <row r="252" spans="1:9">
      <c r="A252" s="127"/>
      <c r="B252" s="150"/>
      <c r="C252" s="127"/>
      <c r="D252" s="127"/>
      <c r="E252" s="127"/>
      <c r="F252" s="127"/>
      <c r="G252" s="127"/>
      <c r="H252" s="127"/>
      <c r="I252" s="127"/>
    </row>
    <row r="253" spans="1:9">
      <c r="A253" s="127"/>
      <c r="B253" s="150"/>
      <c r="C253" s="127"/>
      <c r="D253" s="127"/>
      <c r="E253" s="127"/>
      <c r="F253" s="127"/>
      <c r="G253" s="127"/>
      <c r="H253" s="127"/>
      <c r="I253" s="127"/>
    </row>
    <row r="254" spans="1:9">
      <c r="A254" s="127"/>
      <c r="B254" s="150"/>
      <c r="C254" s="127"/>
      <c r="D254" s="127"/>
      <c r="E254" s="127"/>
      <c r="F254" s="127"/>
      <c r="G254" s="127"/>
      <c r="H254" s="127"/>
      <c r="I254" s="127"/>
    </row>
    <row r="255" spans="1:9">
      <c r="A255" s="127"/>
      <c r="B255" s="150"/>
      <c r="C255" s="127"/>
      <c r="D255" s="127"/>
      <c r="E255" s="127"/>
      <c r="F255" s="127"/>
      <c r="G255" s="127"/>
      <c r="H255" s="127"/>
      <c r="I255" s="127"/>
    </row>
    <row r="256" spans="1:9">
      <c r="A256" s="127"/>
      <c r="B256" s="150"/>
      <c r="C256" s="127"/>
      <c r="D256" s="127"/>
      <c r="E256" s="127"/>
      <c r="F256" s="127"/>
      <c r="G256" s="127"/>
      <c r="H256" s="127"/>
      <c r="I256" s="127"/>
    </row>
    <row r="257" spans="1:9">
      <c r="A257" s="127"/>
      <c r="B257" s="150"/>
      <c r="C257" s="127"/>
      <c r="D257" s="127"/>
      <c r="E257" s="127"/>
      <c r="F257" s="127"/>
      <c r="G257" s="127"/>
      <c r="H257" s="127"/>
      <c r="I257" s="127"/>
    </row>
    <row r="258" spans="1:9">
      <c r="A258" s="127"/>
      <c r="B258" s="150"/>
      <c r="C258" s="127"/>
      <c r="D258" s="127"/>
      <c r="E258" s="127"/>
      <c r="F258" s="127"/>
      <c r="G258" s="127"/>
      <c r="H258" s="127"/>
      <c r="I258" s="127"/>
    </row>
    <row r="259" spans="1:9">
      <c r="A259" s="127"/>
      <c r="B259" s="150"/>
      <c r="C259" s="127"/>
      <c r="D259" s="127"/>
      <c r="E259" s="127"/>
      <c r="F259" s="127"/>
      <c r="G259" s="127"/>
      <c r="H259" s="127"/>
      <c r="I259" s="127"/>
    </row>
    <row r="260" spans="1:9">
      <c r="A260" s="127"/>
      <c r="B260" s="150"/>
      <c r="C260" s="127"/>
      <c r="D260" s="127"/>
      <c r="E260" s="127"/>
      <c r="F260" s="127"/>
      <c r="G260" s="127"/>
      <c r="H260" s="127"/>
      <c r="I260" s="127"/>
    </row>
    <row r="261" spans="1:9">
      <c r="A261" s="127"/>
      <c r="B261" s="150"/>
      <c r="C261" s="127"/>
      <c r="D261" s="127"/>
      <c r="E261" s="127"/>
      <c r="F261" s="127"/>
      <c r="G261" s="127"/>
      <c r="H261" s="127"/>
      <c r="I261" s="127"/>
    </row>
    <row r="262" spans="1:9">
      <c r="A262" s="127"/>
      <c r="B262" s="150"/>
      <c r="C262" s="127"/>
      <c r="D262" s="127"/>
      <c r="E262" s="127"/>
      <c r="F262" s="127"/>
      <c r="G262" s="127"/>
      <c r="H262" s="127"/>
      <c r="I262" s="127"/>
    </row>
    <row r="263" spans="1:9">
      <c r="A263" s="127"/>
      <c r="B263" s="150"/>
      <c r="C263" s="127"/>
      <c r="D263" s="127"/>
      <c r="E263" s="127"/>
      <c r="F263" s="127"/>
      <c r="G263" s="127"/>
      <c r="H263" s="127"/>
      <c r="I263" s="127"/>
    </row>
    <row r="264" spans="1:9">
      <c r="A264" s="127"/>
      <c r="B264" s="150"/>
      <c r="C264" s="127"/>
      <c r="D264" s="127"/>
      <c r="E264" s="127"/>
      <c r="F264" s="127"/>
      <c r="G264" s="127"/>
      <c r="H264" s="127"/>
      <c r="I264" s="127"/>
    </row>
    <row r="265" spans="1:9">
      <c r="A265" s="127"/>
      <c r="B265" s="150"/>
      <c r="C265" s="127"/>
      <c r="D265" s="127"/>
      <c r="E265" s="127"/>
      <c r="F265" s="127"/>
      <c r="G265" s="127"/>
      <c r="H265" s="127"/>
      <c r="I265" s="127"/>
    </row>
    <row r="266" spans="1:9">
      <c r="A266" s="127"/>
      <c r="B266" s="150"/>
      <c r="C266" s="127"/>
      <c r="D266" s="127"/>
      <c r="E266" s="127"/>
      <c r="F266" s="127"/>
      <c r="G266" s="127"/>
      <c r="H266" s="127"/>
      <c r="I266" s="127"/>
    </row>
    <row r="267" spans="1:9">
      <c r="A267" s="127"/>
      <c r="B267" s="150"/>
      <c r="C267" s="127"/>
      <c r="D267" s="127"/>
      <c r="E267" s="127"/>
      <c r="F267" s="127"/>
      <c r="G267" s="127"/>
      <c r="H267" s="127"/>
      <c r="I267" s="127"/>
    </row>
    <row r="268" spans="1:9">
      <c r="A268" s="127"/>
      <c r="B268" s="150"/>
      <c r="C268" s="127"/>
      <c r="D268" s="127"/>
      <c r="E268" s="127"/>
      <c r="F268" s="127"/>
      <c r="G268" s="127"/>
      <c r="H268" s="127"/>
      <c r="I268" s="127"/>
    </row>
    <row r="269" spans="1:9">
      <c r="A269" s="127"/>
      <c r="B269" s="150"/>
      <c r="C269" s="127"/>
      <c r="D269" s="127"/>
      <c r="E269" s="127"/>
      <c r="F269" s="127"/>
      <c r="G269" s="127"/>
      <c r="H269" s="127"/>
      <c r="I269" s="127"/>
    </row>
    <row r="270" spans="1:9">
      <c r="A270" s="127"/>
      <c r="B270" s="150"/>
      <c r="C270" s="127"/>
      <c r="D270" s="127"/>
      <c r="E270" s="127"/>
      <c r="F270" s="127"/>
      <c r="G270" s="127"/>
      <c r="H270" s="127"/>
      <c r="I270" s="127"/>
    </row>
    <row r="271" spans="1:9">
      <c r="A271" s="127"/>
      <c r="B271" s="150"/>
      <c r="C271" s="127"/>
      <c r="D271" s="127"/>
      <c r="E271" s="127"/>
      <c r="F271" s="127"/>
      <c r="G271" s="127"/>
      <c r="H271" s="127"/>
      <c r="I271" s="127"/>
    </row>
    <row r="272" spans="1:9">
      <c r="A272" s="127"/>
      <c r="B272" s="150"/>
      <c r="C272" s="127"/>
      <c r="D272" s="127"/>
      <c r="E272" s="127"/>
      <c r="F272" s="127"/>
      <c r="G272" s="127"/>
      <c r="H272" s="127"/>
      <c r="I272" s="127"/>
    </row>
    <row r="273" spans="1:9">
      <c r="A273" s="127"/>
      <c r="B273" s="150"/>
      <c r="C273" s="127"/>
      <c r="D273" s="127"/>
      <c r="E273" s="127"/>
      <c r="F273" s="127"/>
      <c r="G273" s="127"/>
      <c r="H273" s="127"/>
      <c r="I273" s="127"/>
    </row>
    <row r="274" spans="1:9">
      <c r="A274" s="127"/>
      <c r="B274" s="150"/>
      <c r="C274" s="127"/>
      <c r="D274" s="127"/>
      <c r="E274" s="127"/>
      <c r="F274" s="127"/>
      <c r="G274" s="127"/>
      <c r="H274" s="127"/>
      <c r="I274" s="127"/>
    </row>
    <row r="275" spans="1:9">
      <c r="A275" s="127"/>
      <c r="B275" s="150"/>
      <c r="C275" s="127"/>
      <c r="D275" s="127"/>
      <c r="E275" s="127"/>
      <c r="F275" s="127"/>
      <c r="G275" s="127"/>
      <c r="H275" s="127"/>
      <c r="I275" s="127"/>
    </row>
    <row r="276" spans="1:9">
      <c r="A276" s="127"/>
      <c r="B276" s="150"/>
      <c r="C276" s="127"/>
      <c r="D276" s="127"/>
      <c r="E276" s="127"/>
      <c r="F276" s="127"/>
      <c r="G276" s="127"/>
      <c r="H276" s="127"/>
      <c r="I276" s="127"/>
    </row>
    <row r="277" spans="1:9">
      <c r="A277" s="127"/>
      <c r="B277" s="150"/>
      <c r="C277" s="127"/>
      <c r="D277" s="127"/>
      <c r="E277" s="127"/>
      <c r="F277" s="127"/>
      <c r="G277" s="127"/>
      <c r="H277" s="127"/>
      <c r="I277" s="127"/>
    </row>
    <row r="278" spans="1:9">
      <c r="A278" s="127"/>
      <c r="B278" s="150"/>
      <c r="C278" s="127"/>
      <c r="D278" s="127"/>
      <c r="E278" s="127"/>
      <c r="F278" s="127"/>
      <c r="G278" s="127"/>
      <c r="H278" s="127"/>
      <c r="I278" s="127"/>
    </row>
    <row r="279" spans="1:9">
      <c r="A279" s="127"/>
      <c r="B279" s="150"/>
      <c r="C279" s="127"/>
      <c r="D279" s="127"/>
      <c r="E279" s="127"/>
      <c r="F279" s="127"/>
      <c r="G279" s="127"/>
      <c r="H279" s="127"/>
      <c r="I279" s="127"/>
    </row>
    <row r="280" spans="1:9">
      <c r="A280" s="127"/>
      <c r="B280" s="150"/>
      <c r="C280" s="127"/>
      <c r="D280" s="127"/>
      <c r="E280" s="127"/>
      <c r="F280" s="127"/>
      <c r="G280" s="127"/>
      <c r="H280" s="127"/>
      <c r="I280" s="127"/>
    </row>
    <row r="281" spans="1:9">
      <c r="A281" s="127"/>
      <c r="B281" s="150"/>
      <c r="C281" s="127"/>
      <c r="D281" s="127"/>
      <c r="E281" s="127"/>
      <c r="F281" s="127"/>
      <c r="G281" s="127"/>
      <c r="H281" s="127"/>
      <c r="I281" s="127"/>
    </row>
    <row r="282" spans="1:9">
      <c r="A282" s="127"/>
      <c r="B282" s="150"/>
      <c r="C282" s="127"/>
      <c r="D282" s="127"/>
      <c r="E282" s="127"/>
      <c r="F282" s="127"/>
      <c r="G282" s="127"/>
      <c r="H282" s="127"/>
      <c r="I282" s="127"/>
    </row>
    <row r="283" spans="1:9">
      <c r="A283" s="127"/>
      <c r="B283" s="150"/>
      <c r="C283" s="127"/>
      <c r="D283" s="127"/>
      <c r="E283" s="127"/>
      <c r="F283" s="127"/>
      <c r="G283" s="127"/>
      <c r="H283" s="127"/>
      <c r="I283" s="127"/>
    </row>
    <row r="284" spans="1:9">
      <c r="A284" s="127"/>
      <c r="B284" s="150"/>
      <c r="C284" s="127"/>
      <c r="D284" s="127"/>
      <c r="E284" s="127"/>
      <c r="F284" s="127"/>
      <c r="G284" s="127"/>
      <c r="H284" s="127"/>
      <c r="I284" s="127"/>
    </row>
    <row r="285" spans="1:9">
      <c r="A285" s="127"/>
      <c r="B285" s="150"/>
      <c r="C285" s="127"/>
      <c r="D285" s="127"/>
      <c r="E285" s="127"/>
      <c r="F285" s="127"/>
      <c r="G285" s="127"/>
      <c r="H285" s="127"/>
      <c r="I285" s="127"/>
    </row>
    <row r="286" spans="1:9">
      <c r="A286" s="127"/>
      <c r="B286" s="150"/>
      <c r="C286" s="127"/>
      <c r="D286" s="127"/>
      <c r="E286" s="127"/>
      <c r="F286" s="127"/>
      <c r="G286" s="127"/>
      <c r="H286" s="127"/>
      <c r="I286" s="127"/>
    </row>
    <row r="287" spans="1:9">
      <c r="A287" s="127"/>
      <c r="B287" s="150"/>
      <c r="C287" s="127"/>
      <c r="D287" s="127"/>
      <c r="E287" s="127"/>
      <c r="F287" s="127"/>
      <c r="G287" s="127"/>
      <c r="H287" s="127"/>
      <c r="I287" s="127"/>
    </row>
    <row r="288" spans="1:9">
      <c r="A288" s="127"/>
      <c r="B288" s="150"/>
      <c r="C288" s="127"/>
      <c r="D288" s="127"/>
      <c r="E288" s="127"/>
      <c r="F288" s="127"/>
      <c r="G288" s="127"/>
      <c r="H288" s="127"/>
      <c r="I288" s="127"/>
    </row>
    <row r="289" spans="1:9">
      <c r="A289" s="127"/>
      <c r="B289" s="150"/>
      <c r="C289" s="127"/>
      <c r="D289" s="127"/>
      <c r="E289" s="127"/>
      <c r="F289" s="127"/>
      <c r="G289" s="127"/>
      <c r="H289" s="127"/>
      <c r="I289" s="127"/>
    </row>
    <row r="290" spans="1:9">
      <c r="A290" s="127"/>
      <c r="B290" s="150"/>
      <c r="C290" s="127"/>
      <c r="D290" s="127"/>
      <c r="E290" s="127"/>
      <c r="F290" s="127"/>
      <c r="G290" s="127"/>
      <c r="H290" s="127"/>
      <c r="I290" s="127"/>
    </row>
    <row r="291" spans="1:9">
      <c r="A291" s="127"/>
      <c r="B291" s="150"/>
      <c r="C291" s="127"/>
      <c r="D291" s="127"/>
      <c r="E291" s="127"/>
      <c r="F291" s="127"/>
      <c r="G291" s="127"/>
      <c r="H291" s="127"/>
      <c r="I291" s="127"/>
    </row>
    <row r="292" spans="1:9">
      <c r="A292" s="127"/>
      <c r="B292" s="150"/>
      <c r="C292" s="127"/>
      <c r="D292" s="127"/>
      <c r="E292" s="127"/>
      <c r="F292" s="127"/>
      <c r="G292" s="127"/>
      <c r="H292" s="127"/>
      <c r="I292" s="127"/>
    </row>
    <row r="293" spans="1:9">
      <c r="A293" s="127"/>
      <c r="B293" s="150"/>
      <c r="C293" s="127"/>
      <c r="D293" s="127"/>
      <c r="E293" s="127"/>
      <c r="F293" s="127"/>
      <c r="G293" s="127"/>
      <c r="H293" s="127"/>
      <c r="I293" s="127"/>
    </row>
    <row r="294" spans="1:9">
      <c r="A294" s="127"/>
      <c r="B294" s="150"/>
      <c r="C294" s="127"/>
      <c r="D294" s="127"/>
      <c r="E294" s="127"/>
      <c r="F294" s="127"/>
      <c r="G294" s="127"/>
      <c r="H294" s="127"/>
      <c r="I294" s="127"/>
    </row>
    <row r="295" spans="1:9">
      <c r="A295" s="127"/>
      <c r="B295" s="150"/>
      <c r="C295" s="127"/>
      <c r="D295" s="127"/>
      <c r="E295" s="127"/>
      <c r="F295" s="127"/>
      <c r="G295" s="127"/>
      <c r="H295" s="127"/>
      <c r="I295" s="127"/>
    </row>
    <row r="296" spans="1:9">
      <c r="A296" s="127"/>
      <c r="B296" s="150"/>
      <c r="C296" s="127"/>
      <c r="D296" s="127"/>
      <c r="E296" s="127"/>
      <c r="F296" s="127"/>
      <c r="G296" s="127"/>
      <c r="H296" s="127"/>
      <c r="I296" s="127"/>
    </row>
    <row r="297" spans="1:9">
      <c r="A297" s="127"/>
      <c r="B297" s="150"/>
      <c r="C297" s="127"/>
      <c r="D297" s="127"/>
      <c r="E297" s="127"/>
      <c r="F297" s="127"/>
      <c r="G297" s="127"/>
      <c r="H297" s="127"/>
      <c r="I297" s="127"/>
    </row>
    <row r="298" spans="1:9">
      <c r="A298" s="127"/>
      <c r="B298" s="150"/>
      <c r="C298" s="127"/>
      <c r="D298" s="127"/>
      <c r="E298" s="127"/>
      <c r="F298" s="127"/>
      <c r="G298" s="127"/>
      <c r="H298" s="127"/>
      <c r="I298" s="127"/>
    </row>
    <row r="299" spans="1:9">
      <c r="A299" s="127"/>
      <c r="B299" s="150"/>
      <c r="C299" s="127"/>
      <c r="D299" s="127"/>
      <c r="E299" s="127"/>
      <c r="F299" s="127"/>
      <c r="G299" s="127"/>
      <c r="H299" s="127"/>
      <c r="I299" s="127"/>
    </row>
    <row r="300" spans="1:9">
      <c r="A300" s="127"/>
      <c r="B300" s="150"/>
      <c r="C300" s="127"/>
      <c r="D300" s="127"/>
      <c r="E300" s="127"/>
      <c r="F300" s="127"/>
      <c r="G300" s="127"/>
      <c r="H300" s="127"/>
      <c r="I300" s="127"/>
    </row>
    <row r="301" spans="1:9">
      <c r="A301" s="127"/>
      <c r="B301" s="150"/>
      <c r="C301" s="127"/>
      <c r="D301" s="127"/>
      <c r="E301" s="127"/>
      <c r="F301" s="127"/>
      <c r="G301" s="127"/>
      <c r="H301" s="127"/>
      <c r="I301" s="127"/>
    </row>
    <row r="302" spans="1:9">
      <c r="A302" s="127"/>
      <c r="B302" s="150"/>
      <c r="C302" s="127"/>
      <c r="D302" s="127"/>
      <c r="E302" s="127"/>
      <c r="F302" s="127"/>
      <c r="G302" s="127"/>
      <c r="H302" s="127"/>
      <c r="I302" s="127"/>
    </row>
    <row r="303" spans="1:9">
      <c r="A303" s="127"/>
      <c r="B303" s="150"/>
      <c r="C303" s="127"/>
      <c r="D303" s="127"/>
      <c r="E303" s="127"/>
      <c r="F303" s="127"/>
      <c r="G303" s="127"/>
      <c r="H303" s="127"/>
      <c r="I303" s="127"/>
    </row>
    <row r="304" spans="1:9">
      <c r="A304" s="127"/>
      <c r="B304" s="150"/>
      <c r="C304" s="127"/>
      <c r="D304" s="127"/>
      <c r="E304" s="127"/>
      <c r="F304" s="127"/>
      <c r="G304" s="127"/>
      <c r="H304" s="127"/>
      <c r="I304" s="127"/>
    </row>
    <row r="305" spans="1:9">
      <c r="A305" s="127"/>
      <c r="B305" s="150"/>
      <c r="C305" s="127"/>
      <c r="D305" s="127"/>
      <c r="E305" s="127"/>
      <c r="F305" s="127"/>
      <c r="G305" s="127"/>
      <c r="H305" s="127"/>
      <c r="I305" s="127"/>
    </row>
    <row r="306" spans="1:9">
      <c r="A306" s="127"/>
      <c r="B306" s="150"/>
      <c r="C306" s="127"/>
      <c r="D306" s="127"/>
      <c r="E306" s="127"/>
      <c r="F306" s="127"/>
      <c r="G306" s="127"/>
      <c r="H306" s="127"/>
      <c r="I306" s="127"/>
    </row>
    <row r="307" spans="1:9">
      <c r="A307" s="127"/>
      <c r="B307" s="150"/>
      <c r="C307" s="127"/>
      <c r="D307" s="127"/>
      <c r="E307" s="127"/>
      <c r="F307" s="127"/>
      <c r="G307" s="127"/>
      <c r="H307" s="127"/>
      <c r="I307" s="127"/>
    </row>
    <row r="308" spans="1:9">
      <c r="A308" s="127"/>
      <c r="B308" s="150"/>
      <c r="C308" s="127"/>
      <c r="D308" s="127"/>
      <c r="E308" s="127"/>
      <c r="F308" s="127"/>
      <c r="G308" s="127"/>
      <c r="H308" s="127"/>
      <c r="I308" s="127"/>
    </row>
    <row r="309" spans="1:9">
      <c r="A309" s="127"/>
      <c r="B309" s="150"/>
      <c r="C309" s="127"/>
      <c r="D309" s="127"/>
      <c r="E309" s="127"/>
      <c r="F309" s="127"/>
      <c r="G309" s="127"/>
      <c r="H309" s="127"/>
      <c r="I309" s="127"/>
    </row>
    <row r="310" spans="1:9">
      <c r="A310" s="127"/>
      <c r="B310" s="150"/>
      <c r="C310" s="127"/>
      <c r="D310" s="127"/>
      <c r="E310" s="127"/>
      <c r="F310" s="127"/>
      <c r="G310" s="127"/>
      <c r="H310" s="127"/>
      <c r="I310" s="127"/>
    </row>
    <row r="311" spans="1:9">
      <c r="A311" s="127"/>
      <c r="B311" s="150"/>
      <c r="C311" s="127"/>
      <c r="D311" s="127"/>
      <c r="E311" s="127"/>
      <c r="F311" s="127"/>
      <c r="G311" s="127"/>
      <c r="H311" s="127"/>
      <c r="I311" s="127"/>
    </row>
    <row r="312" spans="1:9">
      <c r="A312" s="127"/>
      <c r="B312" s="150"/>
      <c r="C312" s="127"/>
      <c r="D312" s="127"/>
      <c r="E312" s="127"/>
      <c r="F312" s="127"/>
      <c r="G312" s="127"/>
      <c r="H312" s="127"/>
      <c r="I312" s="127"/>
    </row>
    <row r="313" spans="1:9">
      <c r="A313" s="127"/>
      <c r="B313" s="150"/>
      <c r="C313" s="127"/>
      <c r="D313" s="127"/>
      <c r="E313" s="127"/>
      <c r="F313" s="127"/>
      <c r="G313" s="127"/>
      <c r="H313" s="127"/>
      <c r="I313" s="127"/>
    </row>
    <row r="314" spans="1:9">
      <c r="A314" s="127"/>
      <c r="B314" s="150"/>
      <c r="C314" s="127"/>
      <c r="D314" s="127"/>
      <c r="E314" s="127"/>
      <c r="F314" s="127"/>
      <c r="G314" s="127"/>
      <c r="H314" s="127"/>
      <c r="I314" s="127"/>
    </row>
    <row r="315" spans="1:9">
      <c r="A315" s="127"/>
      <c r="B315" s="150"/>
      <c r="C315" s="127"/>
      <c r="D315" s="127"/>
      <c r="E315" s="127"/>
      <c r="F315" s="127"/>
      <c r="G315" s="127"/>
      <c r="H315" s="127"/>
      <c r="I315" s="127"/>
    </row>
    <row r="316" spans="1:9">
      <c r="A316" s="127"/>
      <c r="B316" s="150"/>
      <c r="C316" s="127"/>
      <c r="D316" s="127"/>
      <c r="E316" s="127"/>
      <c r="F316" s="127"/>
      <c r="G316" s="127"/>
      <c r="H316" s="127"/>
      <c r="I316" s="127"/>
    </row>
    <row r="317" spans="1:9">
      <c r="A317" s="127"/>
      <c r="B317" s="150"/>
      <c r="C317" s="127"/>
      <c r="D317" s="127"/>
      <c r="E317" s="127"/>
      <c r="F317" s="127"/>
      <c r="G317" s="127"/>
      <c r="H317" s="127"/>
      <c r="I317" s="127"/>
    </row>
    <row r="318" spans="1:9">
      <c r="A318" s="127"/>
      <c r="B318" s="150"/>
      <c r="C318" s="127"/>
      <c r="D318" s="127"/>
      <c r="E318" s="127"/>
      <c r="F318" s="127"/>
      <c r="G318" s="127"/>
      <c r="H318" s="127"/>
      <c r="I318" s="127"/>
    </row>
    <row r="319" spans="1:9">
      <c r="A319" s="127"/>
      <c r="B319" s="150"/>
      <c r="C319" s="127"/>
      <c r="D319" s="127"/>
      <c r="E319" s="127"/>
      <c r="F319" s="127"/>
      <c r="G319" s="127"/>
      <c r="H319" s="127"/>
      <c r="I319" s="127"/>
    </row>
    <row r="320" spans="1:9">
      <c r="A320" s="127"/>
      <c r="B320" s="150"/>
      <c r="C320" s="127"/>
      <c r="D320" s="127"/>
      <c r="E320" s="127"/>
      <c r="F320" s="127"/>
      <c r="G320" s="127"/>
      <c r="H320" s="127"/>
      <c r="I320" s="127"/>
    </row>
    <row r="321" spans="1:9">
      <c r="A321" s="127"/>
      <c r="B321" s="150"/>
      <c r="C321" s="127"/>
      <c r="D321" s="127"/>
      <c r="E321" s="127"/>
      <c r="F321" s="127"/>
      <c r="G321" s="127"/>
      <c r="H321" s="127"/>
      <c r="I321" s="127"/>
    </row>
    <row r="322" spans="1:9">
      <c r="A322" s="127"/>
      <c r="B322" s="150"/>
      <c r="C322" s="127"/>
      <c r="D322" s="127"/>
      <c r="E322" s="127"/>
      <c r="F322" s="127"/>
      <c r="G322" s="127"/>
      <c r="H322" s="127"/>
      <c r="I322" s="127"/>
    </row>
    <row r="323" spans="1:9">
      <c r="A323" s="127"/>
      <c r="B323" s="150"/>
      <c r="C323" s="127"/>
      <c r="D323" s="127"/>
      <c r="E323" s="127"/>
      <c r="F323" s="127"/>
      <c r="G323" s="127"/>
      <c r="H323" s="127"/>
      <c r="I323" s="127"/>
    </row>
    <row r="324" spans="1:9">
      <c r="A324" s="127"/>
      <c r="B324" s="150"/>
      <c r="C324" s="127"/>
      <c r="D324" s="127"/>
      <c r="E324" s="127"/>
      <c r="F324" s="127"/>
      <c r="G324" s="127"/>
      <c r="H324" s="127"/>
      <c r="I324" s="127"/>
    </row>
    <row r="325" spans="1:9">
      <c r="A325" s="127"/>
      <c r="B325" s="150"/>
      <c r="C325" s="127"/>
      <c r="D325" s="127"/>
      <c r="E325" s="127"/>
      <c r="F325" s="127"/>
      <c r="G325" s="127"/>
      <c r="H325" s="127"/>
      <c r="I325" s="127"/>
    </row>
    <row r="326" spans="1:9">
      <c r="A326" s="127"/>
      <c r="B326" s="150"/>
      <c r="C326" s="127"/>
      <c r="D326" s="127"/>
      <c r="E326" s="127"/>
      <c r="F326" s="127"/>
      <c r="G326" s="127"/>
      <c r="H326" s="127"/>
      <c r="I326" s="127"/>
    </row>
    <row r="327" spans="1:9">
      <c r="A327" s="127"/>
      <c r="B327" s="150"/>
      <c r="C327" s="127"/>
      <c r="D327" s="127"/>
      <c r="E327" s="127"/>
      <c r="F327" s="127"/>
      <c r="G327" s="127"/>
      <c r="H327" s="127"/>
      <c r="I327" s="127"/>
    </row>
    <row r="328" spans="1:9">
      <c r="A328" s="127"/>
      <c r="B328" s="150"/>
      <c r="C328" s="127"/>
      <c r="D328" s="127"/>
      <c r="E328" s="127"/>
      <c r="F328" s="127"/>
      <c r="G328" s="127"/>
      <c r="H328" s="127"/>
      <c r="I328" s="127"/>
    </row>
    <row r="329" spans="1:9">
      <c r="A329" s="127"/>
      <c r="B329" s="150"/>
      <c r="C329" s="127"/>
      <c r="D329" s="127"/>
      <c r="E329" s="127"/>
      <c r="F329" s="127"/>
      <c r="G329" s="127"/>
      <c r="H329" s="127"/>
      <c r="I329" s="127"/>
    </row>
    <row r="330" spans="1:9">
      <c r="A330" s="127"/>
      <c r="B330" s="150"/>
      <c r="C330" s="127"/>
      <c r="D330" s="127"/>
      <c r="E330" s="127"/>
      <c r="F330" s="127"/>
      <c r="G330" s="127"/>
      <c r="H330" s="127"/>
      <c r="I330" s="127"/>
    </row>
    <row r="331" spans="1:9">
      <c r="A331" s="127"/>
      <c r="B331" s="150"/>
      <c r="C331" s="127"/>
      <c r="D331" s="127"/>
      <c r="E331" s="127"/>
      <c r="F331" s="127"/>
      <c r="G331" s="127"/>
      <c r="H331" s="127"/>
      <c r="I331" s="127"/>
    </row>
    <row r="332" spans="1:9">
      <c r="A332" s="127"/>
      <c r="B332" s="150"/>
      <c r="C332" s="127"/>
      <c r="D332" s="127"/>
      <c r="E332" s="127"/>
      <c r="F332" s="127"/>
      <c r="G332" s="127"/>
      <c r="H332" s="127"/>
      <c r="I332" s="127"/>
    </row>
    <row r="333" spans="1:9">
      <c r="A333" s="127"/>
      <c r="B333" s="150"/>
      <c r="C333" s="127"/>
      <c r="D333" s="127"/>
      <c r="E333" s="127"/>
      <c r="F333" s="127"/>
      <c r="G333" s="127"/>
      <c r="H333" s="127"/>
      <c r="I333" s="127"/>
    </row>
    <row r="334" spans="1:9">
      <c r="A334" s="127"/>
      <c r="B334" s="150"/>
      <c r="C334" s="127"/>
      <c r="D334" s="127"/>
      <c r="E334" s="127"/>
      <c r="F334" s="127"/>
      <c r="G334" s="127"/>
      <c r="H334" s="127"/>
      <c r="I334" s="127"/>
    </row>
    <row r="335" spans="1:9">
      <c r="A335" s="127"/>
      <c r="B335" s="150"/>
      <c r="C335" s="127"/>
      <c r="D335" s="127"/>
      <c r="E335" s="127"/>
      <c r="F335" s="127"/>
      <c r="G335" s="127"/>
      <c r="H335" s="127"/>
      <c r="I335" s="127"/>
    </row>
    <row r="336" spans="1:9">
      <c r="A336" s="127"/>
      <c r="B336" s="150"/>
      <c r="C336" s="127"/>
      <c r="D336" s="127"/>
      <c r="E336" s="127"/>
      <c r="F336" s="127"/>
      <c r="G336" s="127"/>
      <c r="H336" s="127"/>
      <c r="I336" s="127"/>
    </row>
    <row r="337" spans="1:9">
      <c r="A337" s="127"/>
      <c r="B337" s="150"/>
      <c r="C337" s="127"/>
      <c r="D337" s="127"/>
      <c r="E337" s="127"/>
      <c r="F337" s="127"/>
      <c r="G337" s="127"/>
      <c r="H337" s="127"/>
      <c r="I337" s="127"/>
    </row>
    <row r="338" spans="1:9">
      <c r="A338" s="127"/>
      <c r="B338" s="150"/>
      <c r="C338" s="127"/>
      <c r="D338" s="127"/>
      <c r="E338" s="127"/>
      <c r="F338" s="127"/>
      <c r="G338" s="127"/>
      <c r="H338" s="127"/>
      <c r="I338" s="127"/>
    </row>
    <row r="339" spans="1:9">
      <c r="A339" s="127"/>
      <c r="B339" s="150"/>
      <c r="C339" s="127"/>
      <c r="D339" s="127"/>
      <c r="E339" s="127"/>
      <c r="F339" s="127"/>
      <c r="G339" s="127"/>
      <c r="H339" s="127"/>
      <c r="I339" s="127"/>
    </row>
    <row r="340" spans="1:9">
      <c r="A340" s="127"/>
      <c r="B340" s="150"/>
      <c r="C340" s="127"/>
      <c r="D340" s="127"/>
      <c r="E340" s="127"/>
      <c r="F340" s="127"/>
      <c r="G340" s="127"/>
      <c r="H340" s="127"/>
      <c r="I340" s="127"/>
    </row>
    <row r="341" spans="1:9">
      <c r="A341" s="127"/>
      <c r="B341" s="150"/>
      <c r="C341" s="127"/>
      <c r="D341" s="127"/>
      <c r="E341" s="127"/>
      <c r="F341" s="127"/>
      <c r="G341" s="127"/>
      <c r="H341" s="127"/>
      <c r="I341" s="127"/>
    </row>
    <row r="342" spans="1:9">
      <c r="A342" s="127"/>
      <c r="B342" s="150"/>
      <c r="C342" s="127"/>
      <c r="D342" s="127"/>
      <c r="E342" s="127"/>
      <c r="F342" s="127"/>
      <c r="G342" s="127"/>
      <c r="H342" s="127"/>
      <c r="I342" s="127"/>
    </row>
    <row r="343" spans="1:9">
      <c r="A343" s="127"/>
      <c r="B343" s="150"/>
      <c r="C343" s="127"/>
      <c r="D343" s="127"/>
      <c r="E343" s="127"/>
      <c r="F343" s="127"/>
      <c r="G343" s="127"/>
      <c r="H343" s="127"/>
      <c r="I343" s="127"/>
    </row>
    <row r="344" spans="1:9">
      <c r="A344" s="127"/>
      <c r="B344" s="150"/>
      <c r="C344" s="127"/>
      <c r="D344" s="127"/>
      <c r="E344" s="127"/>
      <c r="F344" s="127"/>
      <c r="G344" s="127"/>
      <c r="H344" s="127"/>
      <c r="I344" s="127"/>
    </row>
    <row r="345" spans="1:9">
      <c r="A345" s="127"/>
      <c r="B345" s="150"/>
      <c r="C345" s="127"/>
      <c r="D345" s="127"/>
      <c r="E345" s="127"/>
      <c r="F345" s="127"/>
      <c r="G345" s="127"/>
      <c r="H345" s="127"/>
      <c r="I345" s="127"/>
    </row>
    <row r="346" spans="1:9">
      <c r="A346" s="127"/>
      <c r="B346" s="150"/>
      <c r="C346" s="127"/>
      <c r="D346" s="127"/>
      <c r="E346" s="127"/>
      <c r="F346" s="127"/>
      <c r="G346" s="127"/>
      <c r="H346" s="127"/>
      <c r="I346" s="127"/>
    </row>
    <row r="347" spans="1:9">
      <c r="A347" s="127"/>
      <c r="B347" s="150"/>
      <c r="C347" s="127"/>
      <c r="D347" s="127"/>
      <c r="E347" s="127"/>
      <c r="F347" s="127"/>
      <c r="G347" s="127"/>
      <c r="H347" s="127"/>
      <c r="I347" s="127"/>
    </row>
    <row r="348" spans="1:9">
      <c r="A348" s="127"/>
      <c r="B348" s="150"/>
      <c r="C348" s="127"/>
      <c r="D348" s="127"/>
      <c r="E348" s="127"/>
      <c r="F348" s="127"/>
      <c r="G348" s="127"/>
      <c r="H348" s="127"/>
      <c r="I348" s="127"/>
    </row>
    <row r="349" spans="1:9">
      <c r="A349" s="127"/>
      <c r="B349" s="150"/>
      <c r="C349" s="127"/>
      <c r="D349" s="127"/>
      <c r="E349" s="127"/>
      <c r="F349" s="127"/>
      <c r="G349" s="127"/>
      <c r="H349" s="127"/>
      <c r="I349" s="127"/>
    </row>
    <row r="350" spans="1:9">
      <c r="A350" s="127"/>
      <c r="B350" s="150"/>
      <c r="C350" s="127"/>
      <c r="D350" s="127"/>
      <c r="E350" s="127"/>
      <c r="F350" s="127"/>
      <c r="G350" s="127"/>
      <c r="H350" s="127"/>
      <c r="I350" s="127"/>
    </row>
    <row r="351" spans="1:9">
      <c r="A351" s="127"/>
      <c r="B351" s="150"/>
      <c r="C351" s="127"/>
      <c r="D351" s="127"/>
      <c r="E351" s="127"/>
      <c r="F351" s="127"/>
      <c r="G351" s="127"/>
      <c r="H351" s="127"/>
      <c r="I351" s="127"/>
    </row>
    <row r="352" spans="1:9">
      <c r="A352" s="127"/>
      <c r="B352" s="150"/>
      <c r="C352" s="127"/>
      <c r="D352" s="127"/>
      <c r="E352" s="127"/>
      <c r="F352" s="127"/>
      <c r="G352" s="127"/>
      <c r="H352" s="127"/>
      <c r="I352" s="127"/>
    </row>
    <row r="353" spans="1:9">
      <c r="A353" s="127"/>
      <c r="B353" s="150"/>
      <c r="C353" s="127"/>
      <c r="D353" s="127"/>
      <c r="E353" s="127"/>
      <c r="F353" s="127"/>
      <c r="G353" s="127"/>
      <c r="H353" s="127"/>
      <c r="I353" s="127"/>
    </row>
    <row r="354" spans="1:9">
      <c r="A354" s="127"/>
      <c r="B354" s="150"/>
      <c r="C354" s="127"/>
      <c r="D354" s="127"/>
      <c r="E354" s="127"/>
      <c r="F354" s="127"/>
      <c r="G354" s="127"/>
      <c r="H354" s="127"/>
      <c r="I354" s="127"/>
    </row>
    <row r="355" spans="1:9">
      <c r="A355" s="127"/>
      <c r="B355" s="150"/>
      <c r="C355" s="127"/>
      <c r="D355" s="127"/>
      <c r="E355" s="127"/>
      <c r="F355" s="127"/>
      <c r="G355" s="127"/>
      <c r="H355" s="127"/>
      <c r="I355" s="127"/>
    </row>
    <row r="356" spans="1:9">
      <c r="A356" s="127"/>
      <c r="B356" s="150"/>
      <c r="C356" s="127"/>
      <c r="D356" s="127"/>
      <c r="E356" s="127"/>
      <c r="F356" s="127"/>
      <c r="G356" s="127"/>
      <c r="H356" s="127"/>
      <c r="I356" s="127"/>
    </row>
    <row r="357" spans="1:9">
      <c r="A357" s="127"/>
      <c r="B357" s="150"/>
      <c r="C357" s="127"/>
      <c r="D357" s="127"/>
      <c r="E357" s="127"/>
      <c r="F357" s="127"/>
      <c r="G357" s="127"/>
      <c r="H357" s="127"/>
      <c r="I357" s="127"/>
    </row>
    <row r="358" spans="1:9">
      <c r="A358" s="127"/>
      <c r="B358" s="150"/>
      <c r="C358" s="127"/>
      <c r="D358" s="127"/>
      <c r="E358" s="127"/>
      <c r="F358" s="127"/>
      <c r="G358" s="127"/>
      <c r="H358" s="127"/>
      <c r="I358" s="127"/>
    </row>
    <row r="359" spans="1:9">
      <c r="A359" s="127"/>
      <c r="B359" s="150"/>
      <c r="C359" s="127"/>
      <c r="D359" s="127"/>
      <c r="E359" s="127"/>
      <c r="F359" s="127"/>
      <c r="G359" s="127"/>
      <c r="H359" s="127"/>
      <c r="I359" s="127"/>
    </row>
    <row r="360" spans="1:9">
      <c r="A360" s="127"/>
      <c r="B360" s="150"/>
      <c r="C360" s="127"/>
      <c r="D360" s="127"/>
      <c r="E360" s="127"/>
      <c r="F360" s="127"/>
      <c r="G360" s="127"/>
      <c r="H360" s="127"/>
      <c r="I360" s="127"/>
    </row>
    <row r="361" spans="1:9">
      <c r="A361" s="127"/>
      <c r="B361" s="150"/>
      <c r="C361" s="127"/>
      <c r="D361" s="127"/>
      <c r="E361" s="127"/>
      <c r="F361" s="127"/>
      <c r="G361" s="127"/>
      <c r="H361" s="127"/>
      <c r="I361" s="127"/>
    </row>
    <row r="362" spans="1:9">
      <c r="A362" s="127"/>
      <c r="B362" s="150"/>
      <c r="C362" s="127"/>
      <c r="D362" s="127"/>
      <c r="E362" s="127"/>
      <c r="F362" s="127"/>
      <c r="G362" s="127"/>
      <c r="H362" s="127"/>
      <c r="I362" s="127"/>
    </row>
    <row r="363" spans="1:9">
      <c r="A363" s="127"/>
      <c r="B363" s="150"/>
      <c r="C363" s="127"/>
      <c r="D363" s="127"/>
      <c r="E363" s="127"/>
      <c r="F363" s="127"/>
      <c r="G363" s="127"/>
      <c r="H363" s="127"/>
      <c r="I363" s="127"/>
    </row>
    <row r="364" spans="1:9">
      <c r="A364" s="127"/>
      <c r="B364" s="150"/>
      <c r="C364" s="127"/>
      <c r="D364" s="127"/>
      <c r="E364" s="127"/>
      <c r="F364" s="127"/>
      <c r="G364" s="127"/>
      <c r="H364" s="127"/>
      <c r="I364" s="127"/>
    </row>
    <row r="365" spans="1:9">
      <c r="A365" s="127"/>
      <c r="B365" s="150"/>
      <c r="C365" s="127"/>
      <c r="D365" s="127"/>
      <c r="E365" s="127"/>
      <c r="F365" s="127"/>
      <c r="G365" s="127"/>
      <c r="H365" s="127"/>
      <c r="I365" s="127"/>
    </row>
    <row r="366" spans="1:9">
      <c r="A366" s="127"/>
      <c r="B366" s="150"/>
      <c r="C366" s="127"/>
      <c r="D366" s="127"/>
      <c r="E366" s="127"/>
      <c r="F366" s="127"/>
      <c r="G366" s="127"/>
      <c r="H366" s="127"/>
      <c r="I366" s="127"/>
    </row>
    <row r="367" spans="1:9">
      <c r="A367" s="127"/>
      <c r="B367" s="150"/>
      <c r="C367" s="127"/>
      <c r="D367" s="127"/>
      <c r="E367" s="127"/>
      <c r="F367" s="127"/>
      <c r="G367" s="127"/>
      <c r="H367" s="127"/>
      <c r="I367" s="127"/>
    </row>
    <row r="368" spans="1:9">
      <c r="A368" s="127"/>
      <c r="B368" s="150"/>
      <c r="C368" s="127"/>
      <c r="D368" s="127"/>
      <c r="E368" s="127"/>
      <c r="F368" s="127"/>
      <c r="G368" s="127"/>
      <c r="H368" s="127"/>
      <c r="I368" s="127"/>
    </row>
    <row r="369" spans="1:9">
      <c r="A369" s="127"/>
      <c r="B369" s="150"/>
      <c r="C369" s="127"/>
      <c r="D369" s="127"/>
      <c r="E369" s="127"/>
      <c r="F369" s="127"/>
      <c r="G369" s="127"/>
      <c r="H369" s="127"/>
      <c r="I369" s="127"/>
    </row>
    <row r="370" spans="1:9">
      <c r="A370" s="127"/>
      <c r="B370" s="150"/>
      <c r="C370" s="127"/>
      <c r="D370" s="127"/>
      <c r="E370" s="127"/>
      <c r="F370" s="127"/>
      <c r="G370" s="127"/>
      <c r="H370" s="127"/>
      <c r="I370" s="127"/>
    </row>
    <row r="371" spans="1:9">
      <c r="A371" s="127"/>
      <c r="B371" s="150"/>
      <c r="C371" s="127"/>
      <c r="D371" s="127"/>
      <c r="E371" s="127"/>
      <c r="F371" s="127"/>
      <c r="G371" s="127"/>
      <c r="H371" s="127"/>
      <c r="I371" s="127"/>
    </row>
    <row r="372" spans="1:9">
      <c r="A372" s="127"/>
      <c r="B372" s="150"/>
      <c r="C372" s="127"/>
      <c r="D372" s="127"/>
      <c r="E372" s="127"/>
      <c r="F372" s="127"/>
      <c r="G372" s="127"/>
      <c r="H372" s="127"/>
      <c r="I372" s="127"/>
    </row>
    <row r="373" spans="1:9">
      <c r="A373" s="127"/>
      <c r="B373" s="150"/>
      <c r="C373" s="127"/>
      <c r="D373" s="127"/>
      <c r="E373" s="127"/>
      <c r="F373" s="127"/>
      <c r="G373" s="127"/>
      <c r="H373" s="127"/>
      <c r="I373" s="127"/>
    </row>
    <row r="374" spans="1:9">
      <c r="A374" s="127"/>
      <c r="B374" s="150"/>
      <c r="C374" s="127"/>
      <c r="D374" s="127"/>
      <c r="E374" s="127"/>
      <c r="F374" s="127"/>
      <c r="G374" s="127"/>
      <c r="H374" s="127"/>
      <c r="I374" s="127"/>
    </row>
    <row r="375" spans="1:9">
      <c r="A375" s="127"/>
      <c r="B375" s="150"/>
      <c r="C375" s="127"/>
      <c r="D375" s="127"/>
      <c r="E375" s="127"/>
      <c r="F375" s="127"/>
      <c r="G375" s="127"/>
      <c r="H375" s="127"/>
      <c r="I375" s="127"/>
    </row>
    <row r="376" spans="1:9">
      <c r="A376" s="127"/>
      <c r="B376" s="150"/>
      <c r="C376" s="127"/>
      <c r="D376" s="127"/>
      <c r="E376" s="127"/>
      <c r="F376" s="127"/>
      <c r="G376" s="127"/>
      <c r="H376" s="127"/>
      <c r="I376" s="127"/>
    </row>
    <row r="377" spans="1:9">
      <c r="A377" s="127"/>
      <c r="B377" s="150"/>
      <c r="C377" s="127"/>
      <c r="D377" s="127"/>
      <c r="E377" s="127"/>
      <c r="F377" s="127"/>
      <c r="G377" s="127"/>
      <c r="H377" s="127"/>
      <c r="I377" s="127"/>
    </row>
    <row r="378" spans="1:9">
      <c r="A378" s="127"/>
      <c r="B378" s="150"/>
      <c r="C378" s="127"/>
      <c r="D378" s="127"/>
      <c r="E378" s="127"/>
      <c r="F378" s="127"/>
      <c r="G378" s="127"/>
      <c r="H378" s="127"/>
      <c r="I378" s="127"/>
    </row>
    <row r="379" spans="1:9">
      <c r="A379" s="127"/>
      <c r="B379" s="150"/>
      <c r="C379" s="127"/>
      <c r="D379" s="127"/>
      <c r="E379" s="127"/>
      <c r="F379" s="127"/>
      <c r="G379" s="127"/>
      <c r="H379" s="127"/>
      <c r="I379" s="127"/>
    </row>
    <row r="380" spans="1:9">
      <c r="A380" s="127"/>
      <c r="B380" s="150"/>
      <c r="C380" s="127"/>
      <c r="D380" s="127"/>
      <c r="E380" s="127"/>
      <c r="F380" s="127"/>
      <c r="G380" s="127"/>
      <c r="H380" s="127"/>
      <c r="I380" s="127"/>
    </row>
    <row r="381" spans="1:9">
      <c r="A381" s="127"/>
      <c r="B381" s="150"/>
      <c r="C381" s="127"/>
      <c r="D381" s="127"/>
      <c r="E381" s="127"/>
      <c r="F381" s="127"/>
      <c r="G381" s="127"/>
      <c r="H381" s="127"/>
      <c r="I381" s="127"/>
    </row>
    <row r="382" spans="1:9">
      <c r="A382" s="127"/>
      <c r="B382" s="150"/>
      <c r="C382" s="127"/>
      <c r="D382" s="127"/>
      <c r="E382" s="127"/>
      <c r="F382" s="127"/>
      <c r="G382" s="127"/>
      <c r="H382" s="127"/>
      <c r="I382" s="127"/>
    </row>
    <row r="383" spans="1:9">
      <c r="A383" s="127"/>
      <c r="B383" s="150"/>
      <c r="C383" s="127"/>
      <c r="D383" s="127"/>
      <c r="E383" s="127"/>
      <c r="F383" s="127"/>
      <c r="G383" s="127"/>
      <c r="H383" s="127"/>
      <c r="I383" s="127"/>
    </row>
    <row r="384" spans="1:9">
      <c r="A384" s="127"/>
      <c r="B384" s="150"/>
      <c r="C384" s="127"/>
      <c r="D384" s="127"/>
      <c r="E384" s="127"/>
      <c r="F384" s="127"/>
      <c r="G384" s="127"/>
      <c r="H384" s="127"/>
      <c r="I384" s="127"/>
    </row>
    <row r="385" spans="1:9">
      <c r="A385" s="127"/>
      <c r="B385" s="150"/>
      <c r="C385" s="127"/>
      <c r="D385" s="127"/>
      <c r="E385" s="127"/>
      <c r="F385" s="127"/>
      <c r="G385" s="127"/>
      <c r="H385" s="127"/>
      <c r="I385" s="127"/>
    </row>
    <row r="386" spans="1:9">
      <c r="A386" s="127"/>
      <c r="B386" s="150"/>
      <c r="C386" s="127"/>
      <c r="D386" s="127"/>
      <c r="E386" s="127"/>
      <c r="F386" s="127"/>
      <c r="G386" s="127"/>
      <c r="H386" s="127"/>
      <c r="I386" s="127"/>
    </row>
    <row r="387" spans="1:9">
      <c r="A387" s="127"/>
      <c r="B387" s="150"/>
      <c r="C387" s="127"/>
      <c r="D387" s="127"/>
      <c r="E387" s="127"/>
      <c r="F387" s="127"/>
      <c r="G387" s="127"/>
      <c r="H387" s="127"/>
      <c r="I387" s="127"/>
    </row>
    <row r="388" spans="1:9">
      <c r="A388" s="127"/>
      <c r="B388" s="150"/>
      <c r="C388" s="127"/>
      <c r="D388" s="127"/>
      <c r="E388" s="127"/>
      <c r="F388" s="127"/>
      <c r="G388" s="127"/>
      <c r="H388" s="127"/>
      <c r="I388" s="127"/>
    </row>
    <row r="389" spans="1:9">
      <c r="A389" s="127"/>
      <c r="B389" s="150"/>
      <c r="C389" s="127"/>
      <c r="D389" s="127"/>
      <c r="E389" s="127"/>
      <c r="F389" s="127"/>
      <c r="G389" s="127"/>
      <c r="H389" s="127"/>
      <c r="I389" s="127"/>
    </row>
    <row r="390" spans="1:9">
      <c r="A390" s="127"/>
      <c r="B390" s="150"/>
      <c r="C390" s="127"/>
      <c r="D390" s="127"/>
      <c r="E390" s="127"/>
      <c r="F390" s="127"/>
      <c r="G390" s="127"/>
      <c r="H390" s="127"/>
      <c r="I390" s="127"/>
    </row>
    <row r="391" spans="1:9">
      <c r="A391" s="127"/>
      <c r="B391" s="150"/>
      <c r="C391" s="127"/>
      <c r="D391" s="127"/>
      <c r="E391" s="127"/>
      <c r="F391" s="127"/>
      <c r="G391" s="127"/>
      <c r="H391" s="127"/>
      <c r="I391" s="127"/>
    </row>
    <row r="392" spans="1:9">
      <c r="A392" s="127"/>
      <c r="B392" s="150"/>
      <c r="C392" s="127"/>
      <c r="D392" s="127"/>
      <c r="E392" s="127"/>
      <c r="F392" s="127"/>
      <c r="G392" s="127"/>
      <c r="H392" s="127"/>
      <c r="I392" s="127"/>
    </row>
    <row r="393" spans="1:9">
      <c r="A393" s="127"/>
      <c r="B393" s="150"/>
      <c r="C393" s="127"/>
      <c r="D393" s="127"/>
      <c r="E393" s="127"/>
      <c r="F393" s="127"/>
      <c r="G393" s="127"/>
      <c r="H393" s="127"/>
      <c r="I393" s="127"/>
    </row>
    <row r="394" spans="1:9">
      <c r="A394" s="127"/>
      <c r="B394" s="150"/>
      <c r="C394" s="127"/>
      <c r="D394" s="127"/>
      <c r="E394" s="127"/>
      <c r="F394" s="127"/>
      <c r="G394" s="127"/>
      <c r="H394" s="127"/>
      <c r="I394" s="127"/>
    </row>
    <row r="395" spans="1:9">
      <c r="A395" s="127"/>
      <c r="B395" s="150"/>
      <c r="C395" s="127"/>
      <c r="D395" s="127"/>
      <c r="E395" s="127"/>
      <c r="F395" s="127"/>
      <c r="G395" s="127"/>
      <c r="H395" s="127"/>
      <c r="I395" s="127"/>
    </row>
    <row r="396" spans="1:9">
      <c r="A396" s="127"/>
      <c r="B396" s="150"/>
      <c r="C396" s="127"/>
      <c r="D396" s="127"/>
      <c r="E396" s="127"/>
      <c r="F396" s="127"/>
      <c r="G396" s="127"/>
      <c r="H396" s="127"/>
      <c r="I396" s="127"/>
    </row>
    <row r="397" spans="1:9">
      <c r="A397" s="127"/>
      <c r="B397" s="150"/>
      <c r="C397" s="127"/>
      <c r="D397" s="127"/>
      <c r="E397" s="127"/>
      <c r="F397" s="127"/>
      <c r="G397" s="127"/>
      <c r="H397" s="127"/>
      <c r="I397" s="127"/>
    </row>
    <row r="398" spans="1:9">
      <c r="A398" s="127"/>
      <c r="B398" s="150"/>
      <c r="C398" s="127"/>
      <c r="D398" s="127"/>
      <c r="E398" s="127"/>
      <c r="F398" s="127"/>
      <c r="G398" s="127"/>
      <c r="H398" s="127"/>
      <c r="I398" s="127"/>
    </row>
    <row r="399" spans="1:9">
      <c r="A399" s="127"/>
      <c r="B399" s="150"/>
      <c r="C399" s="127"/>
      <c r="D399" s="127"/>
      <c r="E399" s="127"/>
      <c r="F399" s="127"/>
      <c r="G399" s="127"/>
      <c r="H399" s="127"/>
      <c r="I399" s="127"/>
    </row>
    <row r="400" spans="1:9">
      <c r="A400" s="127"/>
      <c r="B400" s="150"/>
      <c r="C400" s="127"/>
      <c r="D400" s="127"/>
      <c r="E400" s="127"/>
      <c r="F400" s="127"/>
      <c r="G400" s="127"/>
      <c r="H400" s="127"/>
      <c r="I400" s="127"/>
    </row>
    <row r="401" spans="1:9">
      <c r="A401" s="127"/>
      <c r="B401" s="150"/>
      <c r="C401" s="127"/>
      <c r="D401" s="127"/>
      <c r="E401" s="127"/>
      <c r="F401" s="127"/>
      <c r="G401" s="127"/>
      <c r="H401" s="127"/>
      <c r="I401" s="127"/>
    </row>
    <row r="402" spans="1:9">
      <c r="A402" s="127"/>
      <c r="B402" s="150"/>
      <c r="C402" s="127"/>
      <c r="D402" s="127"/>
      <c r="E402" s="127"/>
      <c r="F402" s="127"/>
      <c r="G402" s="127"/>
      <c r="H402" s="127"/>
      <c r="I402" s="127"/>
    </row>
    <row r="403" spans="1:9">
      <c r="A403" s="127"/>
      <c r="B403" s="150"/>
      <c r="C403" s="127"/>
      <c r="D403" s="127"/>
      <c r="E403" s="127"/>
      <c r="F403" s="127"/>
      <c r="G403" s="127"/>
      <c r="H403" s="127"/>
      <c r="I403" s="127"/>
    </row>
    <row r="404" spans="1:9">
      <c r="A404" s="127"/>
      <c r="B404" s="150"/>
      <c r="C404" s="127"/>
      <c r="D404" s="127"/>
      <c r="E404" s="127"/>
      <c r="F404" s="127"/>
      <c r="G404" s="127"/>
      <c r="H404" s="127"/>
      <c r="I404" s="127"/>
    </row>
    <row r="405" spans="1:9">
      <c r="A405" s="127"/>
      <c r="B405" s="150"/>
      <c r="C405" s="127"/>
      <c r="D405" s="127"/>
      <c r="E405" s="127"/>
      <c r="F405" s="127"/>
      <c r="G405" s="127"/>
      <c r="H405" s="127"/>
      <c r="I405" s="127"/>
    </row>
    <row r="406" spans="1:9">
      <c r="A406" s="127"/>
      <c r="B406" s="150"/>
      <c r="C406" s="127"/>
      <c r="D406" s="127"/>
      <c r="E406" s="127"/>
      <c r="F406" s="127"/>
      <c r="G406" s="127"/>
      <c r="H406" s="127"/>
      <c r="I406" s="127"/>
    </row>
    <row r="407" spans="1:9">
      <c r="A407" s="127"/>
      <c r="B407" s="150"/>
      <c r="C407" s="127"/>
      <c r="D407" s="127"/>
      <c r="E407" s="127"/>
      <c r="F407" s="127"/>
      <c r="G407" s="127"/>
      <c r="H407" s="127"/>
      <c r="I407" s="127"/>
    </row>
    <row r="408" spans="1:9">
      <c r="A408" s="127"/>
      <c r="B408" s="150"/>
      <c r="C408" s="127"/>
      <c r="D408" s="127"/>
      <c r="E408" s="127"/>
      <c r="F408" s="127"/>
      <c r="G408" s="127"/>
      <c r="H408" s="127"/>
      <c r="I408" s="127"/>
    </row>
    <row r="409" spans="1:9">
      <c r="A409" s="127"/>
      <c r="B409" s="150"/>
      <c r="C409" s="127"/>
      <c r="D409" s="127"/>
      <c r="E409" s="127"/>
      <c r="F409" s="127"/>
      <c r="G409" s="127"/>
      <c r="H409" s="127"/>
      <c r="I409" s="127"/>
    </row>
    <row r="410" spans="1:9">
      <c r="A410" s="127"/>
      <c r="B410" s="150"/>
      <c r="C410" s="127"/>
      <c r="D410" s="127"/>
      <c r="E410" s="127"/>
      <c r="F410" s="127"/>
      <c r="G410" s="127"/>
      <c r="H410" s="127"/>
      <c r="I410" s="127"/>
    </row>
    <row r="411" spans="1:9">
      <c r="A411" s="127"/>
      <c r="B411" s="150"/>
      <c r="C411" s="127"/>
      <c r="D411" s="127"/>
      <c r="E411" s="127"/>
      <c r="F411" s="127"/>
      <c r="G411" s="127"/>
      <c r="H411" s="127"/>
      <c r="I411" s="127"/>
    </row>
    <row r="412" spans="1:9">
      <c r="A412" s="127"/>
      <c r="B412" s="150"/>
      <c r="C412" s="127"/>
      <c r="D412" s="127"/>
      <c r="E412" s="127"/>
      <c r="F412" s="127"/>
      <c r="G412" s="127"/>
      <c r="H412" s="127"/>
      <c r="I412" s="127"/>
    </row>
    <row r="413" spans="1:9">
      <c r="A413" s="127"/>
      <c r="B413" s="150"/>
      <c r="C413" s="127"/>
      <c r="D413" s="127"/>
      <c r="E413" s="127"/>
      <c r="F413" s="127"/>
      <c r="G413" s="127"/>
      <c r="H413" s="127"/>
      <c r="I413" s="127"/>
    </row>
    <row r="414" spans="1:9">
      <c r="A414" s="127"/>
      <c r="B414" s="150"/>
      <c r="C414" s="127"/>
      <c r="D414" s="127"/>
      <c r="E414" s="127"/>
      <c r="F414" s="127"/>
      <c r="G414" s="127"/>
      <c r="H414" s="127"/>
      <c r="I414" s="127"/>
    </row>
    <row r="415" spans="1:9">
      <c r="A415" s="127"/>
      <c r="B415" s="150"/>
      <c r="C415" s="127"/>
      <c r="D415" s="127"/>
      <c r="E415" s="127"/>
      <c r="F415" s="127"/>
      <c r="G415" s="127"/>
      <c r="H415" s="127"/>
      <c r="I415" s="127"/>
    </row>
    <row r="416" spans="1:9">
      <c r="A416" s="127"/>
      <c r="B416" s="150"/>
      <c r="C416" s="127"/>
      <c r="D416" s="127"/>
      <c r="E416" s="127"/>
      <c r="F416" s="127"/>
      <c r="G416" s="127"/>
      <c r="H416" s="127"/>
      <c r="I416" s="127"/>
    </row>
    <row r="417" spans="1:9">
      <c r="A417" s="127"/>
      <c r="B417" s="150"/>
      <c r="C417" s="127"/>
      <c r="D417" s="127"/>
      <c r="E417" s="127"/>
      <c r="F417" s="127"/>
      <c r="G417" s="127"/>
      <c r="H417" s="127"/>
      <c r="I417" s="127"/>
    </row>
    <row r="418" spans="1:9">
      <c r="A418" s="127"/>
      <c r="B418" s="150"/>
      <c r="C418" s="127"/>
      <c r="D418" s="127"/>
      <c r="E418" s="127"/>
      <c r="F418" s="127"/>
      <c r="G418" s="127"/>
      <c r="H418" s="127"/>
      <c r="I418" s="127"/>
    </row>
    <row r="419" spans="1:9">
      <c r="A419" s="127"/>
      <c r="B419" s="150"/>
      <c r="C419" s="127"/>
      <c r="D419" s="127"/>
      <c r="E419" s="127"/>
      <c r="F419" s="127"/>
      <c r="G419" s="127"/>
      <c r="H419" s="127"/>
      <c r="I419" s="127"/>
    </row>
    <row r="420" spans="1:9">
      <c r="A420" s="127"/>
      <c r="B420" s="150"/>
      <c r="C420" s="127"/>
      <c r="D420" s="127"/>
      <c r="E420" s="127"/>
      <c r="F420" s="127"/>
      <c r="G420" s="127"/>
      <c r="H420" s="127"/>
      <c r="I420" s="127"/>
    </row>
    <row r="421" spans="1:9">
      <c r="A421" s="127"/>
      <c r="B421" s="150"/>
      <c r="C421" s="127"/>
      <c r="D421" s="127"/>
      <c r="E421" s="127"/>
      <c r="F421" s="127"/>
      <c r="G421" s="127"/>
      <c r="H421" s="127"/>
      <c r="I421" s="127"/>
    </row>
    <row r="422" spans="1:9">
      <c r="A422" s="127"/>
      <c r="B422" s="150"/>
      <c r="C422" s="127"/>
      <c r="D422" s="127"/>
      <c r="E422" s="127"/>
      <c r="F422" s="127"/>
      <c r="G422" s="127"/>
      <c r="H422" s="127"/>
      <c r="I422" s="127"/>
    </row>
    <row r="423" spans="1:9">
      <c r="A423" s="127"/>
      <c r="B423" s="150"/>
      <c r="C423" s="127"/>
      <c r="D423" s="127"/>
      <c r="E423" s="127"/>
      <c r="F423" s="127"/>
      <c r="G423" s="127"/>
      <c r="H423" s="127"/>
      <c r="I423" s="127"/>
    </row>
    <row r="424" spans="1:9">
      <c r="A424" s="127"/>
      <c r="B424" s="150"/>
      <c r="C424" s="127"/>
      <c r="D424" s="127"/>
      <c r="E424" s="127"/>
      <c r="F424" s="127"/>
      <c r="G424" s="127"/>
      <c r="H424" s="127"/>
      <c r="I424" s="127"/>
    </row>
    <row r="425" spans="1:9">
      <c r="A425" s="127"/>
      <c r="B425" s="150"/>
      <c r="C425" s="127"/>
      <c r="D425" s="127"/>
      <c r="E425" s="127"/>
      <c r="F425" s="127"/>
      <c r="G425" s="127"/>
      <c r="H425" s="127"/>
      <c r="I425" s="127"/>
    </row>
    <row r="426" spans="1:9">
      <c r="A426" s="127"/>
      <c r="B426" s="150"/>
      <c r="C426" s="127"/>
      <c r="D426" s="127"/>
      <c r="E426" s="127"/>
      <c r="F426" s="127"/>
      <c r="G426" s="127"/>
      <c r="H426" s="127"/>
      <c r="I426" s="127"/>
    </row>
    <row r="427" spans="1:9">
      <c r="A427" s="127"/>
      <c r="B427" s="150"/>
      <c r="C427" s="127"/>
      <c r="D427" s="127"/>
      <c r="E427" s="127"/>
      <c r="F427" s="127"/>
      <c r="G427" s="127"/>
      <c r="H427" s="127"/>
      <c r="I427" s="127"/>
    </row>
    <row r="428" spans="1:9">
      <c r="A428" s="127"/>
      <c r="B428" s="150"/>
      <c r="C428" s="127"/>
      <c r="D428" s="127"/>
      <c r="E428" s="127"/>
      <c r="F428" s="127"/>
      <c r="G428" s="127"/>
      <c r="H428" s="127"/>
      <c r="I428" s="127"/>
    </row>
    <row r="429" spans="1:9">
      <c r="A429" s="127"/>
      <c r="B429" s="150"/>
      <c r="C429" s="127"/>
      <c r="D429" s="127"/>
      <c r="E429" s="127"/>
      <c r="F429" s="127"/>
      <c r="G429" s="127"/>
      <c r="H429" s="127"/>
      <c r="I429" s="127"/>
    </row>
    <row r="430" spans="1:9">
      <c r="A430" s="127"/>
      <c r="B430" s="150"/>
      <c r="C430" s="127"/>
      <c r="D430" s="127"/>
      <c r="E430" s="127"/>
      <c r="F430" s="127"/>
      <c r="G430" s="127"/>
      <c r="H430" s="127"/>
      <c r="I430" s="127"/>
    </row>
    <row r="431" spans="1:9">
      <c r="A431" s="127"/>
      <c r="B431" s="150"/>
      <c r="C431" s="127"/>
      <c r="D431" s="127"/>
      <c r="E431" s="127"/>
      <c r="F431" s="127"/>
      <c r="G431" s="127"/>
      <c r="H431" s="127"/>
      <c r="I431" s="127"/>
    </row>
    <row r="432" spans="1:9">
      <c r="A432" s="127"/>
      <c r="B432" s="150"/>
      <c r="C432" s="127"/>
      <c r="D432" s="127"/>
      <c r="E432" s="127"/>
      <c r="F432" s="127"/>
      <c r="G432" s="127"/>
      <c r="H432" s="127"/>
      <c r="I432" s="127"/>
    </row>
    <row r="433" spans="1:9">
      <c r="A433" s="127"/>
      <c r="B433" s="150"/>
      <c r="C433" s="127"/>
      <c r="D433" s="127"/>
      <c r="E433" s="127"/>
      <c r="F433" s="127"/>
      <c r="G433" s="127"/>
      <c r="H433" s="127"/>
      <c r="I433" s="127"/>
    </row>
    <row r="434" spans="1:9">
      <c r="A434" s="127"/>
      <c r="B434" s="150"/>
      <c r="C434" s="127"/>
      <c r="D434" s="127"/>
      <c r="E434" s="127"/>
      <c r="F434" s="127"/>
      <c r="G434" s="127"/>
      <c r="H434" s="127"/>
      <c r="I434" s="127"/>
    </row>
    <row r="435" spans="1:9">
      <c r="A435" s="127"/>
      <c r="B435" s="150"/>
      <c r="C435" s="127"/>
      <c r="D435" s="127"/>
      <c r="E435" s="127"/>
      <c r="F435" s="127"/>
      <c r="G435" s="127"/>
      <c r="H435" s="127"/>
      <c r="I435" s="127"/>
    </row>
    <row r="436" spans="1:9">
      <c r="A436" s="127"/>
      <c r="B436" s="150"/>
      <c r="C436" s="127"/>
      <c r="D436" s="127"/>
      <c r="E436" s="127"/>
      <c r="F436" s="127"/>
      <c r="G436" s="127"/>
      <c r="H436" s="127"/>
      <c r="I436" s="127"/>
    </row>
    <row r="437" spans="1:9">
      <c r="A437" s="127"/>
      <c r="B437" s="150"/>
      <c r="C437" s="127"/>
      <c r="D437" s="127"/>
      <c r="E437" s="127"/>
      <c r="F437" s="127"/>
      <c r="G437" s="127"/>
      <c r="H437" s="127"/>
      <c r="I437" s="127"/>
    </row>
    <row r="438" spans="1:9">
      <c r="A438" s="127"/>
      <c r="B438" s="150"/>
      <c r="C438" s="127"/>
      <c r="D438" s="127"/>
      <c r="E438" s="127"/>
      <c r="F438" s="127"/>
      <c r="G438" s="127"/>
      <c r="H438" s="127"/>
      <c r="I438" s="127"/>
    </row>
    <row r="439" spans="1:9">
      <c r="A439" s="127"/>
      <c r="B439" s="150"/>
      <c r="C439" s="127"/>
      <c r="D439" s="127"/>
      <c r="E439" s="127"/>
      <c r="F439" s="127"/>
      <c r="G439" s="127"/>
      <c r="H439" s="127"/>
      <c r="I439" s="127"/>
    </row>
    <row r="440" spans="1:9">
      <c r="A440" s="127"/>
      <c r="B440" s="150"/>
      <c r="C440" s="127"/>
      <c r="D440" s="127"/>
      <c r="E440" s="127"/>
      <c r="F440" s="127"/>
      <c r="G440" s="127"/>
      <c r="H440" s="127"/>
      <c r="I440" s="127"/>
    </row>
    <row r="441" spans="1:9">
      <c r="A441" s="127"/>
      <c r="B441" s="150"/>
      <c r="C441" s="127"/>
      <c r="D441" s="127"/>
      <c r="E441" s="127"/>
      <c r="F441" s="127"/>
      <c r="G441" s="127"/>
      <c r="H441" s="127"/>
      <c r="I441" s="127"/>
    </row>
    <row r="442" spans="1:9">
      <c r="A442" s="127"/>
      <c r="B442" s="150"/>
      <c r="C442" s="127"/>
      <c r="D442" s="127"/>
      <c r="E442" s="127"/>
      <c r="F442" s="127"/>
      <c r="G442" s="127"/>
      <c r="H442" s="127"/>
      <c r="I442" s="127"/>
    </row>
    <row r="443" spans="1:9">
      <c r="A443" s="127"/>
      <c r="B443" s="150"/>
      <c r="C443" s="127"/>
      <c r="D443" s="127"/>
      <c r="E443" s="127"/>
      <c r="F443" s="127"/>
      <c r="G443" s="127"/>
      <c r="H443" s="127"/>
      <c r="I443" s="127"/>
    </row>
    <row r="444" spans="1:9">
      <c r="A444" s="127"/>
      <c r="B444" s="150"/>
      <c r="C444" s="127"/>
      <c r="D444" s="127"/>
      <c r="E444" s="127"/>
      <c r="F444" s="127"/>
      <c r="G444" s="127"/>
      <c r="H444" s="127"/>
      <c r="I444" s="127"/>
    </row>
    <row r="445" spans="1:9">
      <c r="A445" s="127"/>
      <c r="B445" s="150"/>
      <c r="C445" s="127"/>
      <c r="D445" s="127"/>
      <c r="E445" s="127"/>
      <c r="F445" s="127"/>
      <c r="G445" s="127"/>
      <c r="H445" s="127"/>
      <c r="I445" s="127"/>
    </row>
    <row r="446" spans="1:9">
      <c r="A446" s="127"/>
      <c r="B446" s="150"/>
      <c r="C446" s="127"/>
      <c r="D446" s="127"/>
      <c r="E446" s="127"/>
      <c r="F446" s="127"/>
      <c r="G446" s="127"/>
      <c r="H446" s="127"/>
      <c r="I446" s="127"/>
    </row>
    <row r="447" spans="1:9">
      <c r="A447" s="127"/>
      <c r="B447" s="150"/>
      <c r="C447" s="127"/>
      <c r="D447" s="127"/>
      <c r="E447" s="127"/>
      <c r="F447" s="127"/>
      <c r="G447" s="127"/>
      <c r="H447" s="127"/>
      <c r="I447" s="127"/>
    </row>
    <row r="448" spans="1:9">
      <c r="A448" s="127"/>
      <c r="B448" s="150"/>
      <c r="C448" s="127"/>
      <c r="D448" s="127"/>
      <c r="E448" s="127"/>
      <c r="F448" s="127"/>
      <c r="G448" s="127"/>
      <c r="H448" s="127"/>
      <c r="I448" s="127"/>
    </row>
    <row r="449" spans="1:9">
      <c r="A449" s="127"/>
      <c r="B449" s="150"/>
      <c r="C449" s="127"/>
      <c r="D449" s="127"/>
      <c r="E449" s="127"/>
      <c r="F449" s="127"/>
      <c r="G449" s="127"/>
      <c r="H449" s="127"/>
      <c r="I449" s="127"/>
    </row>
    <row r="450" spans="1:9">
      <c r="A450" s="127"/>
      <c r="B450" s="150"/>
      <c r="C450" s="127"/>
      <c r="D450" s="127"/>
      <c r="E450" s="127"/>
      <c r="F450" s="127"/>
      <c r="G450" s="127"/>
      <c r="H450" s="127"/>
      <c r="I450" s="127"/>
    </row>
    <row r="451" spans="1:9">
      <c r="A451" s="127"/>
      <c r="B451" s="150"/>
      <c r="C451" s="127"/>
      <c r="D451" s="127"/>
      <c r="E451" s="127"/>
      <c r="F451" s="127"/>
      <c r="G451" s="127"/>
      <c r="H451" s="127"/>
      <c r="I451" s="127"/>
    </row>
    <row r="452" spans="1:9">
      <c r="A452" s="127"/>
      <c r="B452" s="150"/>
      <c r="C452" s="127"/>
      <c r="D452" s="127"/>
      <c r="E452" s="127"/>
      <c r="F452" s="127"/>
      <c r="G452" s="127"/>
      <c r="H452" s="127"/>
      <c r="I452" s="127"/>
    </row>
    <row r="453" spans="1:9">
      <c r="A453" s="127"/>
      <c r="B453" s="150"/>
      <c r="C453" s="127"/>
      <c r="D453" s="127"/>
      <c r="E453" s="127"/>
      <c r="F453" s="127"/>
      <c r="G453" s="127"/>
      <c r="H453" s="127"/>
      <c r="I453" s="127"/>
    </row>
    <row r="454" spans="1:9">
      <c r="A454" s="127"/>
      <c r="B454" s="150"/>
      <c r="C454" s="127"/>
      <c r="D454" s="127"/>
      <c r="E454" s="127"/>
      <c r="F454" s="127"/>
      <c r="G454" s="127"/>
      <c r="H454" s="127"/>
      <c r="I454" s="127"/>
    </row>
    <row r="455" spans="1:9">
      <c r="A455" s="127"/>
      <c r="B455" s="150"/>
      <c r="C455" s="127"/>
      <c r="D455" s="127"/>
      <c r="E455" s="127"/>
      <c r="F455" s="127"/>
      <c r="G455" s="127"/>
      <c r="H455" s="127"/>
      <c r="I455" s="127"/>
    </row>
    <row r="456" spans="1:9">
      <c r="A456" s="127"/>
      <c r="B456" s="150"/>
      <c r="C456" s="127"/>
      <c r="D456" s="127"/>
      <c r="E456" s="127"/>
      <c r="F456" s="127"/>
      <c r="G456" s="127"/>
      <c r="H456" s="127"/>
      <c r="I456" s="127"/>
    </row>
    <row r="457" spans="1:9">
      <c r="A457" s="127"/>
      <c r="B457" s="150"/>
      <c r="C457" s="127"/>
      <c r="D457" s="127"/>
      <c r="E457" s="127"/>
      <c r="F457" s="127"/>
      <c r="G457" s="127"/>
      <c r="H457" s="127"/>
      <c r="I457" s="127"/>
    </row>
    <row r="458" spans="1:9">
      <c r="A458" s="127"/>
      <c r="B458" s="150"/>
      <c r="C458" s="127"/>
      <c r="D458" s="127"/>
      <c r="E458" s="127"/>
      <c r="F458" s="127"/>
      <c r="G458" s="127"/>
      <c r="H458" s="127"/>
      <c r="I458" s="127"/>
    </row>
    <row r="459" spans="1:9">
      <c r="A459" s="127"/>
      <c r="B459" s="150"/>
      <c r="C459" s="127"/>
      <c r="D459" s="127"/>
      <c r="E459" s="127"/>
      <c r="F459" s="127"/>
      <c r="G459" s="127"/>
      <c r="H459" s="127"/>
      <c r="I459" s="127"/>
    </row>
    <row r="460" spans="1:9">
      <c r="A460" s="127"/>
      <c r="B460" s="150"/>
      <c r="C460" s="127"/>
      <c r="D460" s="127"/>
      <c r="E460" s="127"/>
      <c r="F460" s="127"/>
      <c r="G460" s="127"/>
      <c r="H460" s="127"/>
      <c r="I460" s="127"/>
    </row>
    <row r="461" spans="1:9">
      <c r="A461" s="127"/>
      <c r="B461" s="150"/>
      <c r="C461" s="127"/>
      <c r="D461" s="127"/>
      <c r="E461" s="127"/>
      <c r="F461" s="127"/>
      <c r="G461" s="127"/>
      <c r="H461" s="127"/>
      <c r="I461" s="127"/>
    </row>
    <row r="462" spans="1:9">
      <c r="A462" s="127"/>
      <c r="B462" s="150"/>
      <c r="C462" s="127"/>
      <c r="D462" s="127"/>
      <c r="E462" s="127"/>
      <c r="F462" s="127"/>
      <c r="G462" s="127"/>
      <c r="H462" s="127"/>
      <c r="I462" s="127"/>
    </row>
    <row r="463" spans="1:9">
      <c r="A463" s="127"/>
      <c r="B463" s="150"/>
      <c r="C463" s="127"/>
      <c r="D463" s="127"/>
      <c r="E463" s="127"/>
      <c r="F463" s="127"/>
      <c r="G463" s="127"/>
      <c r="H463" s="127"/>
      <c r="I463" s="127"/>
    </row>
    <row r="464" spans="1:9">
      <c r="A464" s="127"/>
      <c r="B464" s="150"/>
      <c r="C464" s="127"/>
      <c r="D464" s="127"/>
      <c r="E464" s="127"/>
      <c r="F464" s="127"/>
      <c r="G464" s="127"/>
      <c r="H464" s="127"/>
      <c r="I464" s="127"/>
    </row>
    <row r="465" spans="1:9">
      <c r="A465" s="127"/>
      <c r="B465" s="150"/>
      <c r="C465" s="127"/>
      <c r="D465" s="127"/>
      <c r="E465" s="127"/>
      <c r="F465" s="127"/>
      <c r="G465" s="127"/>
      <c r="H465" s="127"/>
      <c r="I465" s="127"/>
    </row>
    <row r="466" spans="1:9">
      <c r="A466" s="127"/>
      <c r="B466" s="150"/>
      <c r="C466" s="127"/>
      <c r="D466" s="127"/>
      <c r="E466" s="127"/>
      <c r="F466" s="127"/>
      <c r="G466" s="127"/>
      <c r="H466" s="127"/>
      <c r="I466" s="127"/>
    </row>
    <row r="467" spans="1:9">
      <c r="A467" s="127"/>
      <c r="B467" s="150"/>
      <c r="C467" s="127"/>
      <c r="D467" s="127"/>
      <c r="E467" s="127"/>
      <c r="F467" s="127"/>
      <c r="G467" s="127"/>
      <c r="H467" s="127"/>
      <c r="I467" s="127"/>
    </row>
    <row r="468" spans="1:9">
      <c r="A468" s="127"/>
      <c r="B468" s="150"/>
      <c r="C468" s="127"/>
      <c r="D468" s="127"/>
      <c r="E468" s="127"/>
      <c r="F468" s="127"/>
      <c r="G468" s="127"/>
      <c r="H468" s="127"/>
      <c r="I468" s="127"/>
    </row>
    <row r="469" spans="1:9">
      <c r="A469" s="127"/>
      <c r="B469" s="150"/>
      <c r="C469" s="127"/>
      <c r="D469" s="127"/>
      <c r="E469" s="127"/>
      <c r="F469" s="127"/>
      <c r="G469" s="127"/>
      <c r="H469" s="127"/>
      <c r="I469" s="127"/>
    </row>
    <row r="470" spans="1:9">
      <c r="A470" s="127"/>
      <c r="B470" s="150"/>
      <c r="C470" s="127"/>
      <c r="D470" s="127"/>
      <c r="E470" s="127"/>
      <c r="F470" s="127"/>
      <c r="G470" s="127"/>
      <c r="H470" s="127"/>
      <c r="I470" s="127"/>
    </row>
    <row r="471" spans="1:9">
      <c r="A471" s="127"/>
      <c r="B471" s="150"/>
      <c r="C471" s="127"/>
      <c r="D471" s="127"/>
      <c r="E471" s="127"/>
      <c r="F471" s="127"/>
      <c r="G471" s="127"/>
      <c r="H471" s="127"/>
      <c r="I471" s="127"/>
    </row>
    <row r="472" spans="1:9">
      <c r="A472" s="127"/>
      <c r="B472" s="150"/>
      <c r="C472" s="127"/>
      <c r="D472" s="127"/>
      <c r="E472" s="127"/>
      <c r="F472" s="127"/>
      <c r="G472" s="127"/>
      <c r="H472" s="127"/>
      <c r="I472" s="127"/>
    </row>
    <row r="473" spans="1:9">
      <c r="A473" s="127"/>
      <c r="B473" s="150"/>
      <c r="C473" s="127"/>
      <c r="D473" s="127"/>
      <c r="E473" s="127"/>
      <c r="F473" s="127"/>
      <c r="G473" s="127"/>
      <c r="H473" s="127"/>
      <c r="I473" s="127"/>
    </row>
    <row r="474" spans="1:9">
      <c r="A474" s="127"/>
      <c r="B474" s="150"/>
      <c r="C474" s="127"/>
      <c r="D474" s="127"/>
      <c r="E474" s="127"/>
      <c r="F474" s="127"/>
      <c r="G474" s="127"/>
      <c r="H474" s="127"/>
      <c r="I474" s="127"/>
    </row>
    <row r="475" spans="1:9">
      <c r="A475" s="127"/>
      <c r="B475" s="150"/>
      <c r="C475" s="127"/>
      <c r="D475" s="127"/>
      <c r="E475" s="127"/>
      <c r="F475" s="127"/>
      <c r="G475" s="127"/>
      <c r="H475" s="127"/>
      <c r="I475" s="127"/>
    </row>
    <row r="476" spans="1:9">
      <c r="A476" s="127"/>
      <c r="B476" s="150"/>
      <c r="C476" s="127"/>
      <c r="D476" s="127"/>
      <c r="E476" s="127"/>
      <c r="F476" s="127"/>
      <c r="G476" s="127"/>
      <c r="H476" s="127"/>
      <c r="I476" s="127"/>
    </row>
    <row r="477" spans="1:9">
      <c r="A477" s="127"/>
      <c r="B477" s="150"/>
      <c r="C477" s="127"/>
      <c r="D477" s="127"/>
      <c r="E477" s="127"/>
      <c r="F477" s="127"/>
      <c r="G477" s="127"/>
      <c r="H477" s="127"/>
      <c r="I477" s="127"/>
    </row>
    <row r="478" spans="1:9">
      <c r="A478" s="127"/>
      <c r="B478" s="150"/>
      <c r="C478" s="127"/>
      <c r="D478" s="127"/>
      <c r="E478" s="127"/>
      <c r="F478" s="127"/>
      <c r="G478" s="127"/>
      <c r="H478" s="127"/>
      <c r="I478" s="127"/>
    </row>
    <row r="479" spans="1:9">
      <c r="A479" s="127"/>
      <c r="B479" s="150"/>
      <c r="C479" s="127"/>
      <c r="D479" s="127"/>
      <c r="E479" s="127"/>
      <c r="F479" s="127"/>
      <c r="G479" s="127"/>
      <c r="H479" s="127"/>
      <c r="I479" s="127"/>
    </row>
    <row r="480" spans="1:9">
      <c r="A480" s="127"/>
      <c r="B480" s="150"/>
      <c r="C480" s="127"/>
      <c r="D480" s="127"/>
      <c r="E480" s="127"/>
      <c r="F480" s="127"/>
      <c r="G480" s="127"/>
      <c r="H480" s="127"/>
      <c r="I480" s="127"/>
    </row>
    <row r="481" spans="1:9">
      <c r="A481" s="127"/>
      <c r="B481" s="150"/>
      <c r="C481" s="127"/>
      <c r="D481" s="127"/>
      <c r="E481" s="127"/>
      <c r="F481" s="127"/>
      <c r="G481" s="127"/>
      <c r="H481" s="127"/>
      <c r="I481" s="127"/>
    </row>
    <row r="482" spans="1:9">
      <c r="A482" s="127"/>
      <c r="B482" s="150"/>
      <c r="C482" s="127"/>
      <c r="D482" s="127"/>
      <c r="E482" s="127"/>
      <c r="F482" s="127"/>
      <c r="G482" s="127"/>
      <c r="H482" s="127"/>
      <c r="I482" s="127"/>
    </row>
    <row r="483" spans="1:9">
      <c r="A483" s="127"/>
      <c r="B483" s="150"/>
      <c r="C483" s="127"/>
      <c r="D483" s="127"/>
      <c r="E483" s="127"/>
      <c r="F483" s="127"/>
      <c r="G483" s="127"/>
      <c r="H483" s="127"/>
      <c r="I483" s="127"/>
    </row>
    <row r="484" spans="1:9">
      <c r="A484" s="127"/>
      <c r="B484" s="150"/>
      <c r="C484" s="127"/>
      <c r="D484" s="127"/>
      <c r="E484" s="127"/>
      <c r="F484" s="127"/>
      <c r="G484" s="127"/>
      <c r="H484" s="127"/>
      <c r="I484" s="127"/>
    </row>
    <row r="485" spans="1:9">
      <c r="A485" s="127"/>
      <c r="B485" s="150"/>
      <c r="C485" s="127"/>
      <c r="D485" s="127"/>
      <c r="E485" s="127"/>
      <c r="F485" s="127"/>
      <c r="G485" s="127"/>
      <c r="H485" s="127"/>
      <c r="I485" s="127"/>
    </row>
    <row r="486" spans="1:9">
      <c r="A486" s="127"/>
      <c r="B486" s="150"/>
      <c r="C486" s="127"/>
      <c r="D486" s="127"/>
      <c r="E486" s="127"/>
      <c r="F486" s="127"/>
      <c r="G486" s="127"/>
      <c r="H486" s="127"/>
      <c r="I486" s="127"/>
    </row>
    <row r="487" spans="1:9">
      <c r="A487" s="127"/>
      <c r="B487" s="150"/>
      <c r="C487" s="127"/>
      <c r="D487" s="127"/>
      <c r="E487" s="127"/>
      <c r="F487" s="127"/>
      <c r="G487" s="127"/>
      <c r="H487" s="127"/>
      <c r="I487" s="127"/>
    </row>
    <row r="488" spans="1:9">
      <c r="A488" s="127"/>
      <c r="B488" s="150"/>
      <c r="C488" s="127"/>
      <c r="D488" s="127"/>
      <c r="E488" s="127"/>
      <c r="F488" s="127"/>
      <c r="G488" s="127"/>
      <c r="H488" s="127"/>
      <c r="I488" s="127"/>
    </row>
    <row r="489" spans="1:9">
      <c r="A489" s="127"/>
      <c r="B489" s="150"/>
      <c r="C489" s="127"/>
      <c r="D489" s="127"/>
      <c r="E489" s="127"/>
      <c r="F489" s="127"/>
      <c r="G489" s="127"/>
      <c r="H489" s="127"/>
      <c r="I489" s="127"/>
    </row>
    <row r="490" spans="1:9">
      <c r="A490" s="127"/>
      <c r="B490" s="150"/>
      <c r="C490" s="127"/>
      <c r="D490" s="127"/>
      <c r="E490" s="127"/>
      <c r="F490" s="127"/>
      <c r="G490" s="127"/>
      <c r="H490" s="127"/>
      <c r="I490" s="127"/>
    </row>
    <row r="491" spans="1:9">
      <c r="A491" s="127"/>
      <c r="B491" s="150"/>
      <c r="C491" s="127"/>
      <c r="D491" s="127"/>
      <c r="E491" s="127"/>
      <c r="F491" s="127"/>
      <c r="G491" s="127"/>
      <c r="H491" s="127"/>
      <c r="I491" s="127"/>
    </row>
    <row r="492" spans="1:9">
      <c r="A492" s="127"/>
      <c r="B492" s="150"/>
      <c r="C492" s="127"/>
      <c r="D492" s="127"/>
      <c r="E492" s="127"/>
      <c r="F492" s="127"/>
      <c r="G492" s="127"/>
      <c r="H492" s="127"/>
      <c r="I492" s="127"/>
    </row>
    <row r="493" spans="1:9">
      <c r="A493" s="127"/>
      <c r="B493" s="150"/>
      <c r="C493" s="127"/>
      <c r="D493" s="127"/>
      <c r="E493" s="127"/>
      <c r="F493" s="127"/>
      <c r="G493" s="127"/>
      <c r="H493" s="127"/>
      <c r="I493" s="127"/>
    </row>
    <row r="494" spans="1:9">
      <c r="A494" s="127"/>
      <c r="B494" s="150"/>
      <c r="C494" s="127"/>
      <c r="D494" s="127"/>
      <c r="E494" s="127"/>
      <c r="F494" s="127"/>
      <c r="G494" s="127"/>
      <c r="H494" s="127"/>
      <c r="I494" s="127"/>
    </row>
    <row r="495" spans="1:9">
      <c r="A495" s="127"/>
      <c r="B495" s="150"/>
      <c r="C495" s="127"/>
      <c r="D495" s="127"/>
      <c r="E495" s="127"/>
      <c r="F495" s="127"/>
      <c r="G495" s="127"/>
      <c r="H495" s="127"/>
      <c r="I495" s="127"/>
    </row>
    <row r="496" spans="1:9">
      <c r="A496" s="127"/>
      <c r="B496" s="150"/>
      <c r="C496" s="127"/>
      <c r="D496" s="127"/>
      <c r="E496" s="127"/>
      <c r="F496" s="127"/>
      <c r="G496" s="127"/>
      <c r="H496" s="127"/>
      <c r="I496" s="127"/>
    </row>
    <row r="497" spans="1:9">
      <c r="A497" s="127"/>
      <c r="B497" s="150"/>
      <c r="C497" s="127"/>
      <c r="D497" s="127"/>
      <c r="E497" s="127"/>
      <c r="F497" s="127"/>
      <c r="G497" s="127"/>
      <c r="H497" s="127"/>
      <c r="I497" s="127"/>
    </row>
    <row r="498" spans="1:9">
      <c r="A498" s="127"/>
      <c r="B498" s="150"/>
      <c r="C498" s="127"/>
      <c r="D498" s="127"/>
      <c r="E498" s="127"/>
      <c r="F498" s="127"/>
      <c r="G498" s="127"/>
      <c r="H498" s="127"/>
      <c r="I498" s="127"/>
    </row>
    <row r="499" spans="1:9">
      <c r="A499" s="127"/>
      <c r="B499" s="150"/>
      <c r="C499" s="127"/>
      <c r="D499" s="127"/>
      <c r="E499" s="127"/>
      <c r="F499" s="127"/>
      <c r="G499" s="127"/>
      <c r="H499" s="127"/>
      <c r="I499" s="127"/>
    </row>
    <row r="500" spans="1:9">
      <c r="A500" s="127"/>
      <c r="B500" s="150"/>
      <c r="C500" s="127"/>
      <c r="D500" s="127"/>
      <c r="E500" s="127"/>
      <c r="F500" s="127"/>
      <c r="G500" s="127"/>
      <c r="H500" s="127"/>
      <c r="I500" s="127"/>
    </row>
    <row r="501" spans="1:9">
      <c r="A501" s="127"/>
      <c r="B501" s="150"/>
      <c r="C501" s="127"/>
      <c r="D501" s="127"/>
      <c r="E501" s="127"/>
      <c r="F501" s="127"/>
      <c r="G501" s="127"/>
      <c r="H501" s="127"/>
      <c r="I501" s="127"/>
    </row>
    <row r="502" spans="1:9">
      <c r="A502" s="127"/>
      <c r="B502" s="150"/>
      <c r="C502" s="127"/>
      <c r="D502" s="127"/>
      <c r="E502" s="127"/>
      <c r="F502" s="127"/>
      <c r="G502" s="127"/>
      <c r="H502" s="127"/>
      <c r="I502" s="127"/>
    </row>
    <row r="503" spans="1:9">
      <c r="A503" s="127"/>
      <c r="B503" s="150"/>
      <c r="C503" s="127"/>
      <c r="D503" s="127"/>
      <c r="E503" s="127"/>
      <c r="F503" s="127"/>
      <c r="G503" s="127"/>
      <c r="H503" s="127"/>
      <c r="I503" s="127"/>
    </row>
    <row r="504" spans="1:9">
      <c r="A504" s="127"/>
      <c r="B504" s="150"/>
      <c r="C504" s="127"/>
      <c r="D504" s="127"/>
      <c r="E504" s="127"/>
      <c r="F504" s="127"/>
      <c r="G504" s="127"/>
      <c r="H504" s="127"/>
      <c r="I504" s="127"/>
    </row>
    <row r="505" spans="1:9">
      <c r="A505" s="127"/>
      <c r="B505" s="150"/>
      <c r="C505" s="127"/>
      <c r="D505" s="127"/>
      <c r="E505" s="127"/>
      <c r="F505" s="127"/>
      <c r="G505" s="127"/>
      <c r="H505" s="127"/>
      <c r="I505" s="127"/>
    </row>
    <row r="506" spans="1:9">
      <c r="A506" s="127"/>
      <c r="B506" s="150"/>
      <c r="C506" s="127"/>
      <c r="D506" s="127"/>
      <c r="E506" s="127"/>
      <c r="F506" s="127"/>
      <c r="G506" s="127"/>
      <c r="H506" s="127"/>
      <c r="I506" s="127"/>
    </row>
    <row r="507" spans="1:9">
      <c r="A507" s="127"/>
      <c r="B507" s="150"/>
      <c r="C507" s="127"/>
      <c r="D507" s="127"/>
      <c r="E507" s="127"/>
      <c r="F507" s="127"/>
      <c r="G507" s="127"/>
      <c r="H507" s="127"/>
      <c r="I507" s="127"/>
    </row>
    <row r="508" spans="1:9">
      <c r="A508" s="127"/>
      <c r="B508" s="150"/>
      <c r="C508" s="127"/>
      <c r="D508" s="127"/>
      <c r="E508" s="127"/>
      <c r="F508" s="127"/>
      <c r="G508" s="127"/>
      <c r="H508" s="127"/>
      <c r="I508" s="127"/>
    </row>
    <row r="509" spans="1:9">
      <c r="A509" s="127"/>
      <c r="B509" s="150"/>
      <c r="C509" s="127"/>
      <c r="D509" s="127"/>
      <c r="E509" s="127"/>
      <c r="F509" s="127"/>
      <c r="G509" s="127"/>
      <c r="H509" s="127"/>
      <c r="I509" s="127"/>
    </row>
    <row r="510" spans="1:9">
      <c r="A510" s="127"/>
      <c r="B510" s="150"/>
      <c r="C510" s="127"/>
      <c r="D510" s="127"/>
      <c r="E510" s="127"/>
      <c r="F510" s="127"/>
      <c r="G510" s="127"/>
      <c r="H510" s="127"/>
      <c r="I510" s="127"/>
    </row>
    <row r="511" spans="1:9">
      <c r="A511" s="127"/>
      <c r="B511" s="150"/>
      <c r="C511" s="127"/>
      <c r="D511" s="127"/>
      <c r="E511" s="127"/>
      <c r="F511" s="127"/>
      <c r="G511" s="127"/>
      <c r="H511" s="127"/>
      <c r="I511" s="127"/>
    </row>
    <row r="512" spans="1:9">
      <c r="A512" s="127"/>
      <c r="B512" s="150"/>
      <c r="C512" s="127"/>
      <c r="D512" s="127"/>
      <c r="E512" s="127"/>
      <c r="F512" s="127"/>
      <c r="G512" s="127"/>
      <c r="H512" s="127"/>
      <c r="I512" s="127"/>
    </row>
    <row r="513" spans="1:9">
      <c r="A513" s="127"/>
      <c r="B513" s="150"/>
      <c r="C513" s="127"/>
      <c r="D513" s="127"/>
      <c r="E513" s="127"/>
      <c r="F513" s="127"/>
      <c r="G513" s="127"/>
      <c r="H513" s="127"/>
      <c r="I513" s="127"/>
    </row>
    <row r="514" spans="1:9">
      <c r="A514" s="127"/>
      <c r="B514" s="150"/>
      <c r="C514" s="127"/>
      <c r="D514" s="127"/>
      <c r="E514" s="127"/>
      <c r="F514" s="127"/>
      <c r="G514" s="127"/>
      <c r="H514" s="127"/>
      <c r="I514" s="127"/>
    </row>
    <row r="515" spans="1:9">
      <c r="A515" s="127"/>
      <c r="B515" s="150"/>
      <c r="C515" s="127"/>
      <c r="D515" s="127"/>
      <c r="E515" s="127"/>
      <c r="F515" s="127"/>
      <c r="G515" s="127"/>
      <c r="H515" s="127"/>
      <c r="I515" s="127"/>
    </row>
    <row r="516" spans="1:9">
      <c r="A516" s="127"/>
      <c r="B516" s="150"/>
      <c r="C516" s="127"/>
      <c r="D516" s="127"/>
      <c r="E516" s="127"/>
      <c r="F516" s="127"/>
      <c r="G516" s="127"/>
      <c r="H516" s="127"/>
      <c r="I516" s="127"/>
    </row>
    <row r="517" spans="1:9">
      <c r="A517" s="127"/>
      <c r="B517" s="150"/>
      <c r="C517" s="127"/>
      <c r="D517" s="127"/>
      <c r="E517" s="127"/>
      <c r="F517" s="127"/>
      <c r="G517" s="127"/>
      <c r="H517" s="127"/>
      <c r="I517" s="127"/>
    </row>
    <row r="518" spans="1:9">
      <c r="A518" s="127"/>
      <c r="B518" s="150"/>
      <c r="C518" s="127"/>
      <c r="D518" s="127"/>
      <c r="E518" s="127"/>
      <c r="F518" s="127"/>
      <c r="G518" s="127"/>
      <c r="H518" s="127"/>
      <c r="I518" s="127"/>
    </row>
    <row r="519" spans="1:9">
      <c r="A519" s="127"/>
      <c r="B519" s="150"/>
      <c r="C519" s="127"/>
      <c r="D519" s="127"/>
      <c r="E519" s="127"/>
      <c r="F519" s="127"/>
      <c r="G519" s="127"/>
      <c r="H519" s="127"/>
      <c r="I519" s="127"/>
    </row>
    <row r="520" spans="1:9">
      <c r="A520" s="127"/>
      <c r="B520" s="150"/>
      <c r="C520" s="127"/>
      <c r="D520" s="127"/>
      <c r="E520" s="127"/>
      <c r="F520" s="127"/>
      <c r="G520" s="127"/>
      <c r="H520" s="127"/>
      <c r="I520" s="127"/>
    </row>
    <row r="521" spans="1:9">
      <c r="A521" s="127"/>
      <c r="B521" s="150"/>
      <c r="C521" s="127"/>
      <c r="D521" s="127"/>
      <c r="E521" s="127"/>
      <c r="F521" s="127"/>
      <c r="G521" s="127"/>
      <c r="H521" s="127"/>
      <c r="I521" s="127"/>
    </row>
    <row r="522" spans="1:9">
      <c r="A522" s="127"/>
      <c r="B522" s="150"/>
      <c r="C522" s="127"/>
      <c r="D522" s="127"/>
      <c r="E522" s="127"/>
      <c r="F522" s="127"/>
      <c r="G522" s="127"/>
      <c r="H522" s="127"/>
      <c r="I522" s="127"/>
    </row>
    <row r="523" spans="1:9">
      <c r="A523" s="127"/>
      <c r="B523" s="150"/>
      <c r="C523" s="127"/>
      <c r="D523" s="127"/>
      <c r="E523" s="127"/>
      <c r="F523" s="127"/>
      <c r="G523" s="127"/>
      <c r="H523" s="127"/>
      <c r="I523" s="127"/>
    </row>
    <row r="524" spans="1:9">
      <c r="A524" s="127"/>
      <c r="B524" s="150"/>
      <c r="C524" s="127"/>
      <c r="D524" s="127"/>
      <c r="E524" s="127"/>
      <c r="F524" s="127"/>
      <c r="G524" s="127"/>
      <c r="H524" s="127"/>
      <c r="I524" s="127"/>
    </row>
    <row r="525" spans="1:9">
      <c r="A525" s="127"/>
      <c r="B525" s="150"/>
      <c r="C525" s="127"/>
      <c r="D525" s="127"/>
      <c r="E525" s="127"/>
      <c r="F525" s="127"/>
      <c r="G525" s="127"/>
      <c r="H525" s="127"/>
      <c r="I525" s="127"/>
    </row>
    <row r="526" spans="1:9">
      <c r="A526" s="127"/>
      <c r="B526" s="150"/>
      <c r="C526" s="127"/>
      <c r="D526" s="127"/>
      <c r="E526" s="127"/>
      <c r="F526" s="127"/>
      <c r="G526" s="127"/>
      <c r="H526" s="127"/>
      <c r="I526" s="127"/>
    </row>
    <row r="527" spans="1:9">
      <c r="A527" s="127"/>
      <c r="B527" s="150"/>
      <c r="C527" s="127"/>
      <c r="D527" s="127"/>
      <c r="E527" s="127"/>
      <c r="F527" s="127"/>
      <c r="G527" s="127"/>
      <c r="H527" s="127"/>
      <c r="I527" s="127"/>
    </row>
    <row r="528" spans="1:9">
      <c r="A528" s="127"/>
      <c r="B528" s="150"/>
      <c r="C528" s="127"/>
      <c r="D528" s="127"/>
      <c r="E528" s="127"/>
      <c r="F528" s="127"/>
      <c r="G528" s="127"/>
      <c r="H528" s="127"/>
      <c r="I528" s="127"/>
    </row>
    <row r="529" spans="1:9">
      <c r="A529" s="127"/>
      <c r="B529" s="150"/>
      <c r="C529" s="127"/>
      <c r="D529" s="127"/>
      <c r="E529" s="127"/>
      <c r="F529" s="127"/>
      <c r="G529" s="127"/>
      <c r="H529" s="127"/>
      <c r="I529" s="127"/>
    </row>
    <row r="530" spans="1:9">
      <c r="A530" s="127"/>
      <c r="B530" s="150"/>
      <c r="C530" s="127"/>
      <c r="D530" s="127"/>
      <c r="E530" s="127"/>
      <c r="F530" s="127"/>
      <c r="G530" s="127"/>
      <c r="H530" s="127"/>
      <c r="I530" s="127"/>
    </row>
    <row r="531" spans="1:9">
      <c r="A531" s="127"/>
      <c r="B531" s="150"/>
      <c r="C531" s="127"/>
      <c r="D531" s="127"/>
      <c r="E531" s="127"/>
      <c r="F531" s="127"/>
      <c r="G531" s="127"/>
      <c r="H531" s="127"/>
      <c r="I531" s="127"/>
    </row>
    <row r="532" spans="1:9">
      <c r="A532" s="127"/>
      <c r="B532" s="150"/>
      <c r="C532" s="127"/>
      <c r="D532" s="127"/>
      <c r="E532" s="127"/>
      <c r="F532" s="127"/>
      <c r="G532" s="127"/>
      <c r="H532" s="127"/>
      <c r="I532" s="127"/>
    </row>
    <row r="533" spans="1:9">
      <c r="A533" s="127"/>
      <c r="B533" s="150"/>
      <c r="C533" s="127"/>
      <c r="D533" s="127"/>
      <c r="E533" s="127"/>
      <c r="F533" s="127"/>
      <c r="G533" s="127"/>
      <c r="H533" s="127"/>
      <c r="I533" s="127"/>
    </row>
    <row r="534" spans="1:9">
      <c r="A534" s="127"/>
      <c r="B534" s="150"/>
      <c r="C534" s="127"/>
      <c r="D534" s="127"/>
      <c r="E534" s="127"/>
      <c r="F534" s="127"/>
      <c r="G534" s="127"/>
      <c r="H534" s="127"/>
      <c r="I534" s="127"/>
    </row>
    <row r="535" spans="1:9">
      <c r="A535" s="127"/>
      <c r="B535" s="150"/>
      <c r="C535" s="127"/>
      <c r="D535" s="127"/>
      <c r="E535" s="127"/>
      <c r="F535" s="127"/>
      <c r="G535" s="127"/>
      <c r="H535" s="127"/>
      <c r="I535" s="127"/>
    </row>
    <row r="536" spans="1:9">
      <c r="A536" s="127"/>
      <c r="B536" s="150"/>
      <c r="C536" s="127"/>
      <c r="D536" s="127"/>
      <c r="E536" s="127"/>
      <c r="F536" s="127"/>
      <c r="G536" s="127"/>
      <c r="H536" s="127"/>
      <c r="I536" s="127"/>
    </row>
    <row r="537" spans="1:9">
      <c r="A537" s="127"/>
      <c r="B537" s="150"/>
      <c r="C537" s="127"/>
      <c r="D537" s="127"/>
      <c r="E537" s="127"/>
      <c r="F537" s="127"/>
      <c r="G537" s="127"/>
      <c r="H537" s="127"/>
      <c r="I537" s="127"/>
    </row>
    <row r="538" spans="1:9">
      <c r="A538" s="127"/>
      <c r="B538" s="150"/>
      <c r="C538" s="127"/>
      <c r="D538" s="127"/>
      <c r="E538" s="127"/>
      <c r="F538" s="127"/>
      <c r="G538" s="127"/>
      <c r="H538" s="127"/>
      <c r="I538" s="127"/>
    </row>
    <row r="539" spans="1:9">
      <c r="A539" s="127"/>
      <c r="B539" s="150"/>
      <c r="C539" s="127"/>
      <c r="D539" s="127"/>
      <c r="E539" s="127"/>
      <c r="F539" s="127"/>
      <c r="G539" s="127"/>
      <c r="H539" s="127"/>
      <c r="I539" s="127"/>
    </row>
    <row r="540" spans="1:9">
      <c r="A540" s="127"/>
      <c r="B540" s="150"/>
      <c r="C540" s="127"/>
      <c r="D540" s="127"/>
      <c r="E540" s="127"/>
      <c r="F540" s="127"/>
      <c r="G540" s="127"/>
      <c r="H540" s="127"/>
      <c r="I540" s="127"/>
    </row>
    <row r="541" spans="1:9">
      <c r="A541" s="127"/>
      <c r="B541" s="150"/>
      <c r="C541" s="127"/>
      <c r="D541" s="127"/>
      <c r="E541" s="127"/>
      <c r="F541" s="127"/>
      <c r="G541" s="127"/>
      <c r="H541" s="127"/>
      <c r="I541" s="127"/>
    </row>
    <row r="542" spans="1:9">
      <c r="A542" s="127"/>
      <c r="B542" s="150"/>
      <c r="C542" s="127"/>
      <c r="D542" s="127"/>
      <c r="E542" s="127"/>
      <c r="F542" s="127"/>
      <c r="G542" s="127"/>
      <c r="H542" s="127"/>
      <c r="I542" s="127"/>
    </row>
    <row r="543" spans="1:9">
      <c r="A543" s="127"/>
      <c r="B543" s="150"/>
      <c r="C543" s="127"/>
      <c r="D543" s="127"/>
      <c r="E543" s="127"/>
      <c r="F543" s="127"/>
      <c r="G543" s="127"/>
      <c r="H543" s="127"/>
      <c r="I543" s="127"/>
    </row>
    <row r="544" spans="1:9">
      <c r="A544" s="127"/>
      <c r="B544" s="150"/>
      <c r="C544" s="127"/>
      <c r="D544" s="127"/>
      <c r="E544" s="127"/>
      <c r="F544" s="127"/>
      <c r="G544" s="127"/>
      <c r="H544" s="127"/>
      <c r="I544" s="127"/>
    </row>
    <row r="545" spans="1:9">
      <c r="A545" s="127"/>
      <c r="B545" s="150"/>
      <c r="C545" s="127"/>
      <c r="D545" s="127"/>
      <c r="E545" s="127"/>
      <c r="F545" s="127"/>
      <c r="G545" s="127"/>
      <c r="H545" s="127"/>
      <c r="I545" s="127"/>
    </row>
    <row r="546" spans="1:9">
      <c r="A546" s="127"/>
      <c r="B546" s="150"/>
      <c r="C546" s="127"/>
      <c r="D546" s="127"/>
      <c r="E546" s="127"/>
      <c r="F546" s="127"/>
      <c r="G546" s="127"/>
      <c r="H546" s="127"/>
      <c r="I546" s="127"/>
    </row>
    <row r="547" spans="1:9">
      <c r="A547" s="127"/>
      <c r="B547" s="150"/>
      <c r="C547" s="127"/>
      <c r="D547" s="127"/>
      <c r="E547" s="127"/>
      <c r="F547" s="127"/>
      <c r="G547" s="127"/>
      <c r="H547" s="127"/>
      <c r="I547" s="127"/>
    </row>
    <row r="548" spans="1:9">
      <c r="A548" s="127"/>
      <c r="B548" s="150"/>
      <c r="C548" s="127"/>
      <c r="D548" s="127"/>
      <c r="E548" s="127"/>
      <c r="F548" s="127"/>
      <c r="G548" s="127"/>
      <c r="H548" s="127"/>
      <c r="I548" s="127"/>
    </row>
    <row r="549" spans="1:9">
      <c r="A549" s="127"/>
      <c r="B549" s="150"/>
      <c r="C549" s="127"/>
      <c r="D549" s="127"/>
      <c r="E549" s="127"/>
      <c r="F549" s="127"/>
      <c r="G549" s="127"/>
      <c r="H549" s="127"/>
      <c r="I549" s="127"/>
    </row>
    <row r="550" spans="1:9">
      <c r="A550" s="127"/>
      <c r="B550" s="150"/>
      <c r="C550" s="127"/>
      <c r="D550" s="127"/>
      <c r="E550" s="127"/>
      <c r="F550" s="127"/>
      <c r="G550" s="127"/>
      <c r="H550" s="127"/>
      <c r="I550" s="127"/>
    </row>
    <row r="551" spans="1:9">
      <c r="A551" s="127"/>
      <c r="B551" s="150"/>
      <c r="C551" s="127"/>
      <c r="D551" s="127"/>
      <c r="E551" s="127"/>
      <c r="F551" s="127"/>
      <c r="G551" s="127"/>
      <c r="H551" s="127"/>
      <c r="I551" s="127"/>
    </row>
    <row r="552" spans="1:9">
      <c r="A552" s="127"/>
      <c r="B552" s="150"/>
      <c r="C552" s="127"/>
      <c r="D552" s="127"/>
      <c r="E552" s="127"/>
      <c r="F552" s="127"/>
      <c r="G552" s="127"/>
      <c r="H552" s="127"/>
      <c r="I552" s="127"/>
    </row>
    <row r="553" spans="1:9">
      <c r="A553" s="127"/>
      <c r="B553" s="150"/>
      <c r="C553" s="127"/>
      <c r="D553" s="127"/>
      <c r="E553" s="127"/>
      <c r="F553" s="127"/>
      <c r="G553" s="127"/>
      <c r="H553" s="127"/>
      <c r="I553" s="127"/>
    </row>
    <row r="554" spans="1:9">
      <c r="A554" s="127"/>
      <c r="B554" s="150"/>
      <c r="C554" s="127"/>
      <c r="D554" s="127"/>
      <c r="E554" s="127"/>
      <c r="F554" s="127"/>
      <c r="G554" s="127"/>
      <c r="H554" s="127"/>
      <c r="I554" s="127"/>
    </row>
    <row r="555" spans="1:9">
      <c r="A555" s="127"/>
      <c r="B555" s="150"/>
      <c r="C555" s="127"/>
      <c r="D555" s="127"/>
      <c r="E555" s="127"/>
      <c r="F555" s="127"/>
      <c r="G555" s="127"/>
      <c r="H555" s="127"/>
      <c r="I555" s="127"/>
    </row>
    <row r="556" spans="1:9">
      <c r="A556" s="127"/>
      <c r="B556" s="150"/>
      <c r="C556" s="127"/>
      <c r="D556" s="127"/>
      <c r="E556" s="127"/>
      <c r="F556" s="127"/>
      <c r="G556" s="127"/>
      <c r="H556" s="127"/>
      <c r="I556" s="127"/>
    </row>
    <row r="557" spans="1:9">
      <c r="A557" s="127"/>
      <c r="B557" s="150"/>
      <c r="C557" s="127"/>
      <c r="D557" s="127"/>
      <c r="E557" s="127"/>
      <c r="F557" s="127"/>
      <c r="G557" s="127"/>
      <c r="H557" s="127"/>
      <c r="I557" s="127"/>
    </row>
    <row r="558" spans="1:9">
      <c r="A558" s="127"/>
      <c r="B558" s="150"/>
      <c r="C558" s="127"/>
      <c r="D558" s="127"/>
      <c r="E558" s="127"/>
      <c r="F558" s="127"/>
      <c r="G558" s="127"/>
      <c r="H558" s="127"/>
      <c r="I558" s="127"/>
    </row>
    <row r="559" spans="1:9">
      <c r="A559" s="127"/>
      <c r="B559" s="150"/>
      <c r="C559" s="127"/>
      <c r="D559" s="127"/>
      <c r="E559" s="127"/>
      <c r="F559" s="127"/>
      <c r="G559" s="127"/>
      <c r="H559" s="127"/>
      <c r="I559" s="127"/>
    </row>
    <row r="560" spans="1:9">
      <c r="A560" s="127"/>
      <c r="B560" s="150"/>
      <c r="C560" s="127"/>
      <c r="D560" s="127"/>
      <c r="E560" s="127"/>
      <c r="F560" s="127"/>
      <c r="G560" s="127"/>
      <c r="H560" s="127"/>
      <c r="I560" s="127"/>
    </row>
    <row r="561" spans="1:9">
      <c r="A561" s="127"/>
      <c r="B561" s="150"/>
      <c r="C561" s="127"/>
      <c r="D561" s="127"/>
      <c r="E561" s="127"/>
      <c r="F561" s="127"/>
      <c r="G561" s="127"/>
      <c r="H561" s="127"/>
      <c r="I561" s="127"/>
    </row>
    <row r="562" spans="1:9">
      <c r="A562" s="127"/>
      <c r="B562" s="150"/>
      <c r="C562" s="127"/>
      <c r="D562" s="127"/>
      <c r="E562" s="127"/>
      <c r="F562" s="127"/>
      <c r="G562" s="127"/>
      <c r="H562" s="127"/>
      <c r="I562" s="127"/>
    </row>
    <row r="563" spans="1:9">
      <c r="A563" s="127"/>
      <c r="B563" s="150"/>
      <c r="C563" s="127"/>
      <c r="D563" s="127"/>
      <c r="E563" s="127"/>
      <c r="F563" s="127"/>
      <c r="G563" s="127"/>
      <c r="H563" s="127"/>
      <c r="I563" s="127"/>
    </row>
    <row r="564" spans="1:9">
      <c r="A564" s="127"/>
      <c r="B564" s="150"/>
      <c r="C564" s="127"/>
      <c r="D564" s="127"/>
      <c r="E564" s="127"/>
      <c r="F564" s="127"/>
      <c r="G564" s="127"/>
      <c r="H564" s="127"/>
      <c r="I564" s="127"/>
    </row>
    <row r="565" spans="1:9">
      <c r="A565" s="127"/>
      <c r="B565" s="150"/>
      <c r="C565" s="127"/>
      <c r="D565" s="127"/>
      <c r="E565" s="127"/>
      <c r="F565" s="127"/>
      <c r="G565" s="127"/>
      <c r="H565" s="127"/>
      <c r="I565" s="127"/>
    </row>
    <row r="566" spans="1:9">
      <c r="A566" s="127"/>
      <c r="B566" s="150"/>
      <c r="C566" s="127"/>
      <c r="D566" s="127"/>
      <c r="E566" s="127"/>
      <c r="F566" s="127"/>
      <c r="G566" s="127"/>
      <c r="H566" s="127"/>
      <c r="I566" s="127"/>
    </row>
    <row r="567" spans="1:9">
      <c r="A567" s="127"/>
      <c r="B567" s="150"/>
      <c r="C567" s="127"/>
      <c r="D567" s="127"/>
      <c r="E567" s="127"/>
      <c r="F567" s="127"/>
      <c r="G567" s="127"/>
      <c r="H567" s="127"/>
      <c r="I567" s="127"/>
    </row>
    <row r="568" spans="1:9">
      <c r="A568" s="127"/>
      <c r="B568" s="150"/>
      <c r="C568" s="127"/>
      <c r="D568" s="127"/>
      <c r="E568" s="127"/>
      <c r="F568" s="127"/>
      <c r="G568" s="127"/>
      <c r="H568" s="127"/>
      <c r="I568" s="127"/>
    </row>
    <row r="569" spans="1:9">
      <c r="A569" s="127"/>
      <c r="B569" s="150"/>
      <c r="C569" s="127"/>
      <c r="D569" s="127"/>
      <c r="E569" s="127"/>
      <c r="F569" s="127"/>
      <c r="G569" s="127"/>
      <c r="H569" s="127"/>
      <c r="I569" s="127"/>
    </row>
    <row r="570" spans="1:9">
      <c r="A570" s="127"/>
      <c r="B570" s="150"/>
      <c r="C570" s="127"/>
      <c r="D570" s="127"/>
      <c r="E570" s="127"/>
      <c r="F570" s="127"/>
      <c r="G570" s="127"/>
      <c r="H570" s="127"/>
      <c r="I570" s="127"/>
    </row>
    <row r="571" spans="1:9">
      <c r="A571" s="127"/>
      <c r="B571" s="150"/>
      <c r="C571" s="127"/>
      <c r="D571" s="127"/>
      <c r="E571" s="127"/>
      <c r="F571" s="127"/>
      <c r="G571" s="127"/>
      <c r="H571" s="127"/>
      <c r="I571" s="127"/>
    </row>
    <row r="572" spans="1:9">
      <c r="A572" s="127"/>
      <c r="B572" s="150"/>
      <c r="C572" s="127"/>
      <c r="D572" s="127"/>
      <c r="E572" s="127"/>
      <c r="F572" s="127"/>
      <c r="G572" s="127"/>
      <c r="H572" s="127"/>
      <c r="I572" s="127"/>
    </row>
    <row r="573" spans="1:9">
      <c r="A573" s="127"/>
      <c r="B573" s="150"/>
      <c r="C573" s="127"/>
      <c r="D573" s="127"/>
      <c r="E573" s="127"/>
      <c r="F573" s="127"/>
      <c r="G573" s="127"/>
      <c r="H573" s="127"/>
      <c r="I573" s="127"/>
    </row>
    <row r="574" spans="1:9">
      <c r="A574" s="127"/>
      <c r="B574" s="150"/>
      <c r="C574" s="127"/>
      <c r="D574" s="127"/>
      <c r="E574" s="127"/>
      <c r="F574" s="127"/>
      <c r="G574" s="127"/>
      <c r="H574" s="127"/>
      <c r="I574" s="127"/>
    </row>
    <row r="575" spans="1:9">
      <c r="A575" s="127"/>
      <c r="B575" s="150"/>
      <c r="C575" s="127"/>
      <c r="D575" s="127"/>
      <c r="E575" s="127"/>
      <c r="F575" s="127"/>
      <c r="G575" s="127"/>
      <c r="H575" s="127"/>
      <c r="I575" s="127"/>
    </row>
    <row r="576" spans="1:9">
      <c r="A576" s="127"/>
      <c r="B576" s="150"/>
      <c r="C576" s="127"/>
      <c r="D576" s="127"/>
      <c r="E576" s="127"/>
      <c r="F576" s="127"/>
      <c r="G576" s="127"/>
      <c r="H576" s="127"/>
      <c r="I576" s="127"/>
    </row>
    <row r="577" spans="1:9">
      <c r="A577" s="127"/>
      <c r="B577" s="150"/>
      <c r="C577" s="127"/>
      <c r="D577" s="127"/>
      <c r="E577" s="127"/>
      <c r="F577" s="127"/>
      <c r="G577" s="127"/>
      <c r="H577" s="127"/>
      <c r="I577" s="127"/>
    </row>
    <row r="578" spans="1:9">
      <c r="A578" s="127"/>
      <c r="B578" s="150"/>
      <c r="C578" s="127"/>
      <c r="D578" s="127"/>
      <c r="E578" s="127"/>
      <c r="F578" s="127"/>
      <c r="G578" s="127"/>
      <c r="H578" s="127"/>
      <c r="I578" s="127"/>
    </row>
    <row r="579" spans="1:9">
      <c r="A579" s="127"/>
      <c r="B579" s="150"/>
      <c r="C579" s="127"/>
      <c r="D579" s="127"/>
      <c r="E579" s="127"/>
      <c r="F579" s="127"/>
      <c r="G579" s="127"/>
      <c r="H579" s="127"/>
      <c r="I579" s="127"/>
    </row>
  </sheetData>
  <mergeCells count="39">
    <mergeCell ref="A7:J7"/>
    <mergeCell ref="A1:J1"/>
    <mergeCell ref="A2:J3"/>
    <mergeCell ref="A4:J4"/>
    <mergeCell ref="A5:J5"/>
    <mergeCell ref="A6:J6"/>
    <mergeCell ref="A18:J18"/>
    <mergeCell ref="C8:D9"/>
    <mergeCell ref="E8:E9"/>
    <mergeCell ref="F8:G9"/>
    <mergeCell ref="C10:D10"/>
    <mergeCell ref="F10:G10"/>
    <mergeCell ref="A12:J12"/>
    <mergeCell ref="A13:I13"/>
    <mergeCell ref="A14:J14"/>
    <mergeCell ref="A15:J15"/>
    <mergeCell ref="A16:J16"/>
    <mergeCell ref="A17:J17"/>
    <mergeCell ref="A19:J19"/>
    <mergeCell ref="A20:J20"/>
    <mergeCell ref="A21:J21"/>
    <mergeCell ref="A22:C22"/>
    <mergeCell ref="A23:J23"/>
    <mergeCell ref="A36:J36"/>
    <mergeCell ref="G24:G25"/>
    <mergeCell ref="H24:H25"/>
    <mergeCell ref="B29:F29"/>
    <mergeCell ref="B30:B31"/>
    <mergeCell ref="C30:C31"/>
    <mergeCell ref="D30:D31"/>
    <mergeCell ref="E30:E31"/>
    <mergeCell ref="F30:F31"/>
    <mergeCell ref="G30:G31"/>
    <mergeCell ref="H30:H31"/>
    <mergeCell ref="B24:B25"/>
    <mergeCell ref="C24:C25"/>
    <mergeCell ref="D24:D25"/>
    <mergeCell ref="E24:E25"/>
    <mergeCell ref="F24:F25"/>
  </mergeCells>
  <pageMargins left="0.78" right="0.21" top="0.34" bottom="0.3" header="0.23" footer="0.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bv_abc4</vt:lpstr>
      <vt:lpstr>МАТЕР</vt:lpstr>
      <vt:lpstr>Лист1</vt:lpstr>
      <vt:lpstr>всп форма</vt:lpstr>
      <vt:lpstr>Б630</vt:lpstr>
      <vt:lpstr>bv_abc4!Заголовки_для_печати</vt:lpstr>
      <vt:lpstr>МАТЕР!Заголовки_для_печати</vt:lpstr>
      <vt:lpstr>bv_abc4!Область_печати</vt:lpstr>
      <vt:lpstr>'всп форма'!Область_печати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2022-02-02T05:39:54Z</cp:lastPrinted>
  <dcterms:created xsi:type="dcterms:W3CDTF">2008-02-01T06:52:42Z</dcterms:created>
  <dcterms:modified xsi:type="dcterms:W3CDTF">2022-02-04T07:37:11Z</dcterms:modified>
</cp:coreProperties>
</file>