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23040" windowHeight="9072" tabRatio="745" activeTab="6"/>
  </bookViews>
  <sheets>
    <sheet name="bv_abc4" sheetId="47" r:id="rId1"/>
    <sheet name="матер" sheetId="46" r:id="rId2"/>
    <sheet name="bv_abc4 (2)" sheetId="48" r:id="rId3"/>
    <sheet name="матер (2)" sheetId="49" r:id="rId4"/>
    <sheet name="bv_abc4 (3)" sheetId="50" r:id="rId5"/>
    <sheet name="матер (3)" sheetId="51" r:id="rId6"/>
    <sheet name="bv_abc4 (4)" sheetId="52" r:id="rId7"/>
    <sheet name="матер (4)" sheetId="53" r:id="rId8"/>
    <sheet name="Лист1" sheetId="7" state="hidden" r:id="rId9"/>
    <sheet name="всп форма" sheetId="8" state="hidden" r:id="rId10"/>
  </sheets>
  <externalReferences>
    <externalReference r:id="rId11"/>
    <externalReference r:id="rId12"/>
    <externalReference r:id="rId13"/>
  </externalReferences>
  <definedNames>
    <definedName name="_xlnm.Print_Titles" localSheetId="0">bv_abc4!$14:$14</definedName>
    <definedName name="_xlnm.Print_Titles" localSheetId="2">'bv_abc4 (2)'!$14:$14</definedName>
    <definedName name="_xlnm.Print_Titles" localSheetId="4">'bv_abc4 (3)'!$14:$14</definedName>
    <definedName name="_xlnm.Print_Titles" localSheetId="6">'bv_abc4 (4)'!$14:$14</definedName>
    <definedName name="_xlnm.Print_Titles" localSheetId="1">матер!$11:$11</definedName>
    <definedName name="_xlnm.Print_Titles" localSheetId="3">'матер (2)'!$11:$11</definedName>
    <definedName name="_xlnm.Print_Titles" localSheetId="5">'матер (3)'!$11:$11</definedName>
    <definedName name="_xlnm.Print_Titles" localSheetId="7">'матер (4)'!$11:$11</definedName>
    <definedName name="_xlnm.Print_Area" localSheetId="0">bv_abc4!$A$1:$F$71</definedName>
    <definedName name="_xlnm.Print_Area" localSheetId="2">'bv_abc4 (2)'!$A$1:$F$53</definedName>
    <definedName name="_xlnm.Print_Area" localSheetId="4">'bv_abc4 (3)'!$A$1:$F$51</definedName>
    <definedName name="_xlnm.Print_Area" localSheetId="6">'bv_abc4 (4)'!$A$1:$F$51</definedName>
    <definedName name="_xlnm.Print_Area" localSheetId="9">'всп форма'!$B$1:$E$28</definedName>
    <definedName name="_xlnm.Print_Area" localSheetId="8">Лист1!$A$1:$F$29</definedName>
  </definedNames>
  <calcPr calcId="125725"/>
</workbook>
</file>

<file path=xl/calcChain.xml><?xml version="1.0" encoding="utf-8"?>
<calcChain xmlns="http://schemas.openxmlformats.org/spreadsheetml/2006/main">
  <c r="D17" i="53"/>
  <c r="D18" s="1"/>
  <c r="B4"/>
  <c r="D17" i="51" l="1"/>
  <c r="D18" s="1"/>
  <c r="B4"/>
  <c r="D17" i="49" l="1"/>
  <c r="D18" s="1"/>
  <c r="B4"/>
  <c r="D17" i="46" l="1"/>
  <c r="B4"/>
  <c r="D12" i="7" l="1"/>
  <c r="D18" i="46"/>
  <c r="D11" i="7" l="1"/>
  <c r="D15" i="8" s="1"/>
  <c r="D7" i="7"/>
  <c r="D14" i="8" s="1"/>
  <c r="D13"/>
  <c r="C4"/>
  <c r="D12"/>
  <c r="D16" l="1"/>
  <c r="D17" l="1"/>
  <c r="D18" l="1"/>
  <c r="D19"/>
  <c r="D20" l="1"/>
  <c r="D21" s="1"/>
  <c r="D22" s="1"/>
</calcChain>
</file>

<file path=xl/sharedStrings.xml><?xml version="1.0" encoding="utf-8"?>
<sst xmlns="http://schemas.openxmlformats.org/spreadsheetml/2006/main" count="966" uniqueCount="188">
  <si>
    <t>100М2</t>
  </si>
  <si>
    <t>3. 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</si>
  <si>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 xml:space="preserve">4. Затраты по данным ПОС (ШНК 4.01.16-04 п.4.16) 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</si>
  <si>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</si>
  <si>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</si>
  <si>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</si>
  <si>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</si>
  <si>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</si>
  <si>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</si>
  <si>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</si>
  <si>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</si>
  <si>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</si>
  <si>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</si>
  <si>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</si>
  <si>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</si>
  <si>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</si>
  <si>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</si>
  <si>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</si>
  <si>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</si>
  <si>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</si>
  <si>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</si>
  <si>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</si>
  <si>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</si>
  <si>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</si>
  <si>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</si>
  <si>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</si>
  <si>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</si>
  <si>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</si>
  <si>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</si>
  <si>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</si>
  <si>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</si>
  <si>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</si>
  <si>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</si>
  <si>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</si>
  <si>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</si>
  <si>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</si>
  <si>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кабельно-проводниковая продукция</t>
  </si>
  <si>
    <t>транспортные затраты на кабельно-проводниковую продукцию</t>
  </si>
  <si>
    <t>ИТОГО ПО ЛОКАЛЬНОЙ РЕСУРСНОЙ ВЕДОМОСТИ:</t>
  </si>
  <si>
    <t>ТРУДОВЫЕ РЕСУРСЫ</t>
  </si>
  <si>
    <t>СТРОИТЕЛЬНЫЕ МАШИНЫ И МЕХАНИЗМЫ</t>
  </si>
  <si>
    <t>ОБЪЕКТ:</t>
  </si>
  <si>
    <t xml:space="preserve"> </t>
  </si>
  <si>
    <t>Нормативная трудоемкость объекта (Т)</t>
  </si>
  <si>
    <t>чел/час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</si>
  <si>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</si>
  <si>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тыс.сум /месяц</t>
  </si>
  <si>
    <t>час</t>
  </si>
  <si>
    <t>Коэффициент учета размера отчислений на соцстрах (Ксс)</t>
  </si>
  <si>
    <t>коэфф.</t>
  </si>
  <si>
    <t>Затраты на эксплуатацию машин и механизмов (Сэм)</t>
  </si>
  <si>
    <t>тыс.сум</t>
  </si>
  <si>
    <t>Затраты на строительные материалы, изделия  (См)</t>
  </si>
  <si>
    <t>ресурсы по проекту</t>
  </si>
  <si>
    <t>Затраты на оборудование, мебель и инвентарь (Со)</t>
  </si>
  <si>
    <t>Транспортные затраты на материалы</t>
  </si>
  <si>
    <t>%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</si>
  <si>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</si>
  <si>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</si>
  <si>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</si>
  <si>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Затраты на доставку оборудования и отчисления в пенсионный и дорожный фонд, экологический налог (ШНК 4.01.16-04 п. 5.5.)</t>
  </si>
  <si>
    <t>Кредитная линия (в соответствии с обоснованным  расчетом )</t>
  </si>
  <si>
    <t>Коэфициент риска</t>
  </si>
  <si>
    <t>Прочие затраты и расходы подрядчика (Пп)</t>
  </si>
  <si>
    <t>Прочие затраты заказчика (ШНК 4.01.6-04 п4.18) (Пз в денежном выражении)</t>
  </si>
  <si>
    <t>Прочие затраты заказчика (ШНК 4.01.6-04 п4.18)  (Пз в % выражении)</t>
  </si>
  <si>
    <t>Затраты на страхование строительства объектов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</si>
  <si>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</si>
  <si>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</si>
  <si>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</si>
  <si>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</si>
  <si>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</si>
  <si>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</si>
  <si>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</si>
  <si>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</si>
  <si>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</si>
  <si>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</si>
  <si>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</si>
  <si>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</si>
  <si>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</si>
  <si>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</si>
  <si>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</si>
  <si>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</si>
  <si>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</si>
  <si>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</si>
  <si>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</si>
  <si>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</si>
  <si>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</si>
  <si>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</si>
  <si>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Среднегодовой фонд рабочего времени в часах по данным Министерства труда и социальной защиты населения Республики Узбекистан (Ф)</t>
  </si>
  <si>
    <t>М2</t>
  </si>
  <si>
    <t>3.1</t>
  </si>
  <si>
    <t>2.1</t>
  </si>
  <si>
    <t>2.2</t>
  </si>
  <si>
    <t>10М</t>
  </si>
  <si>
    <t>38570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</si>
  <si>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</si>
  <si>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14820</t>
  </si>
  <si>
    <t>ЛЕНТА БАНДАЖНАЯ</t>
  </si>
  <si>
    <t>М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</si>
  <si>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</si>
  <si>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</si>
  <si>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</si>
  <si>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</si>
  <si>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</si>
  <si>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</si>
  <si>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</si>
  <si>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</si>
  <si>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</si>
  <si>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</si>
  <si>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>ИЗОЛЯЦИЯ ТРУБОПРОВОДОВ Д-720 ММ МАТАМИ ПРОШИВНЫМИ Т.80 ММ</t>
  </si>
  <si>
    <t>КАЛЬК. ТТЭ</t>
  </si>
  <si>
    <t>МАТЫ ПРОШИВНЫЕ</t>
  </si>
  <si>
    <t>СЕТКА ПЛЕТЕНАЯ ОДИНАРНАЯ С КВАДРАТНОЙ ЯЧЕЙКОЙ 12 ММ ИЗ ПРОВОЛОКИ ДИАМЕТРОМ 1.4 ММ</t>
  </si>
  <si>
    <t>45925</t>
  </si>
  <si>
    <t>КГ</t>
  </si>
  <si>
    <t>ПРОВОЛОКА СТАЛЬНАЯ НИЗКОУГЛЕРОДИСТАЯ ОБЩЕГО НАЗНАЧЕНИЯ, ДИАМЕТРОМ 0,8 ММ</t>
  </si>
  <si>
    <t>44449</t>
  </si>
  <si>
    <t>ПОРТЛАНДЦЕМЕНТ ОБЩЕСТРОИТЕЛЬНОГО НАЗНАЧЕНИЯ БЕЗДОБАВОЧНЫЙ МАРКИ 400</t>
  </si>
  <si>
    <t>34501</t>
  </si>
  <si>
    <t>ТКАНЬ СТЕКЛЯННАЯ</t>
  </si>
  <si>
    <t>33160</t>
  </si>
  <si>
    <t>КРАСКИ МАСЛЯНЫЕ ДЛЯ НАРУЖНЫХ РАБОТ</t>
  </si>
  <si>
    <t>31085</t>
  </si>
  <si>
    <t>АСБЕСТ ХРИЗОЛИТОВЫЙ МАРКИ К-6-30</t>
  </si>
  <si>
    <t>30009</t>
  </si>
  <si>
    <t>ГЛИНА БЕНТОНИТОВАЯ</t>
  </si>
  <si>
    <t>23054</t>
  </si>
  <si>
    <t>АВТОМОБИЛИ-САМОСВАЛЫ ГРУЗОПОДЪЕМНОСТЬЮ ДО 10 Т</t>
  </si>
  <si>
    <t>163</t>
  </si>
  <si>
    <t>7.5</t>
  </si>
  <si>
    <t>7.4</t>
  </si>
  <si>
    <t>7.3</t>
  </si>
  <si>
    <t>7.2</t>
  </si>
  <si>
    <t>7.1</t>
  </si>
  <si>
    <t>6.4</t>
  </si>
  <si>
    <t>6.3</t>
  </si>
  <si>
    <t>6.2</t>
  </si>
  <si>
    <t>6.1</t>
  </si>
  <si>
    <t>ОШТУКАТУРИВАНИЕ ПОВЕРХНОСТИ ИЗОЛЯЦИИ ТРУБОПРОВОДОВ АСБОЦЕМЕНТНЫМ РАСТВОРОМ (ДОБАВИТЬ 10 ММ)</t>
  </si>
  <si>
    <t>Е2601-56-1 Т.Ч.П. 1.13 К=2</t>
  </si>
  <si>
    <t>5.8</t>
  </si>
  <si>
    <t>5.7</t>
  </si>
  <si>
    <t>5.6</t>
  </si>
  <si>
    <t>5.5</t>
  </si>
  <si>
    <t>5.4</t>
  </si>
  <si>
    <t>5.3</t>
  </si>
  <si>
    <t>5.2</t>
  </si>
  <si>
    <t>5.1</t>
  </si>
  <si>
    <t>ОШТУКАТУРИВАНИЕ ПОВЕРХНОСТИ ИЗОЛЯЦИИ ТРУБОПРОВОДОВ АСБОЦЕМЕНТНЫМ РАСТВОРОМ</t>
  </si>
  <si>
    <t>Е2601-56-1</t>
  </si>
  <si>
    <t>4.3</t>
  </si>
  <si>
    <t>4.2</t>
  </si>
  <si>
    <t>4.1</t>
  </si>
  <si>
    <t>ПЕРЕВОЗКА ГРУЗОВ АВТОМОБИЛЕМ, РАССТОЯНИЕ ПЕРЕВОЗКИ 25 КМ, КЛАСС ГРУЗА 1</t>
  </si>
  <si>
    <t>Е310-1025</t>
  </si>
  <si>
    <t>ПОГРУЗОЧНО-РАЗГРУЗОЧНЫЕ РАБОТЫ ПРИ АВТОМОБИЛЬНЫХ ПЕРЕВОЗКАХ. МУСОР СТРОИТЕЛЬНЫЙ С ПОГРУЗКОЙ ВРУЧНУЮ: ПОГРУЗКА</t>
  </si>
  <si>
    <t>Е311-050-01</t>
  </si>
  <si>
    <t>РАЗБОРКА ТЕПЛОВОЙ ИЗОЛЯЦИИ ИЗ: ПЛИТ, СЕГМЕНТОВ И СКОРЛУП</t>
  </si>
  <si>
    <t>Е66-24-1</t>
  </si>
  <si>
    <t>14</t>
  </si>
  <si>
    <t>ЛЕНТА СТАЛЬНАЯ УПАКОВОЧНАЯ, МЯГКАЯ, НОРМАЛЬНОЙ ТОЧНОСТИ 0,7Х20-50 ММ</t>
  </si>
  <si>
    <t>33404</t>
  </si>
  <si>
    <t>МАСТИКА КЛЕЯЩАЯ МОРОЗОСТОЙКАЯ БИТУМНО-МАСЛЯНАЯ МБ-50</t>
  </si>
  <si>
    <t>32124</t>
  </si>
  <si>
    <t>ЛАК БТ-577</t>
  </si>
  <si>
    <t>31226</t>
  </si>
  <si>
    <t>БИТУМЫ НЕФТЯНЫЕ СТРОИТЕЛЬНЫЕ ИЗОЛЯЦИОННЫЕ БНИ-IV-3, БНИ-IV, БНИ-V</t>
  </si>
  <si>
    <t>30101</t>
  </si>
  <si>
    <t>ФОЛЬГОИЗОЛ (ТФП)</t>
  </si>
  <si>
    <t>28405</t>
  </si>
  <si>
    <t>АВТОМОБИЛИ БОРТОВЫЕ ГРУЗОПОДЪЕМНОСТЬЮ ДО 5 Т</t>
  </si>
  <si>
    <t>2509</t>
  </si>
  <si>
    <t>7.7</t>
  </si>
  <si>
    <t>7.6</t>
  </si>
  <si>
    <t>ОБЕРТЫВАНИЕ ПОВЕРХНОСТИ ИЗОЛЯЦИИ РУЛОННЫМИ МАТЕРИАЛАМИ НАСУХО С ПРОКЛЕЙКОЙ ШВОВ</t>
  </si>
  <si>
    <t>Е2601-054-01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</si>
  <si>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</si>
  <si>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</si>
  <si>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ЛОКАЛЬНАЯ РЕСУРСНАЯ СМЕТА</t>
  </si>
  <si>
    <t>ВОССТАНОВЛЕНИЕ ТЕПЛОВОЙ ИЗОЛЯЦИИ (ОБМУРОВКА) ТЕПЛЛВЫХ СЕТЕЙ ПО АДРЕСУ: КОЛ. АХУНБАБАЕВА ВВ М-1 ОТ ТЦ-3 ОТ М-1-9 ДО М-1-10 (Д-720 ММ -250 П.М.)</t>
  </si>
  <si>
    <t>16-23-1</t>
  </si>
  <si>
    <t>16-23-2</t>
  </si>
  <si>
    <t xml:space="preserve"> ВОССТАНОВЛЕНИЕ ТЕПЛОВОЙ ИЗОЛЯЦИИ (ОБМУРОВКА) ТЕПЛЛВЫХ СЕТЕЙ ПО АДРЕСУ: КОЛ. АХУНБАБАЕВА ВВ М-1 ОТ ТЦ-3 ОТ М-1-10 ДО М-1-11 (Д-720 ММ -220 П.М.)</t>
  </si>
  <si>
    <t>16-23-3</t>
  </si>
  <si>
    <t xml:space="preserve"> ВОССТАНОВЛЕНИЕ ТЕПЛОВОЙ ИЗОЛЯЦИИ (ОБМУРОВКА) ТЕПЛЛВЫХ СЕТЕЙ ПО АДРЕСУ: КОЛ. АХУНБАБАЕВА ВВ М-1 ОТ ТЦ-3 ОТ М-1-11 ДО М-1-12 (Д-720 ММ -200 П.М.)</t>
  </si>
  <si>
    <t>16-17-12</t>
  </si>
  <si>
    <t xml:space="preserve"> ВОССТАНОВЛЕНИЕ ТЕПЛОВОЙ ИЗОЛЯЦИИ (ОБМУРОВКА) ТЕПЛЛВЫХ СЕТЕЙ ПО АДРЕСУ: КОЛ. АХУНБАБАЕВА ВВ М-1 ОТ ТЦ-3 ОТ М-1-12 ДО М-1-13 (Д-720 ММ -160 П.М.)</t>
  </si>
</sst>
</file>

<file path=xl/styles.xml><?xml version="1.0" encoding="utf-8"?>
<styleSheet xmlns="http://schemas.openxmlformats.org/spreadsheetml/2006/main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"/>
    <numFmt numFmtId="169" formatCode="_-* #,##0&quot;сом.&quot;_-;\-* #,##0&quot;сом.&quot;_-;_-* &quot;-&quot;&quot;сом.&quot;_-;_-@_-"/>
    <numFmt numFmtId="170" formatCode="#,##0.000"/>
    <numFmt numFmtId="171" formatCode="_-* #,##0.000_р_._-;\-* #,##0.000_р_._-;_-* &quot;-&quot;??_р_._-;_-@_-"/>
    <numFmt numFmtId="172" formatCode="\ #,##0.00&quot;р. &quot;;\-#,##0.00&quot;р. &quot;;&quot; -&quot;#&quot;р. &quot;;@\ "/>
    <numFmt numFmtId="174" formatCode="0.000"/>
  </numFmts>
  <fonts count="89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00008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400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60" fillId="25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60" fillId="2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60" fillId="2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60" fillId="2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60" fillId="2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60" fillId="30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60" fillId="3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6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60" fillId="3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11" fillId="12" borderId="0" applyNumberFormat="0" applyBorder="0" applyAlignment="0" applyProtection="0"/>
    <xf numFmtId="0" fontId="61" fillId="37" borderId="0" applyNumberFormat="0" applyBorder="0" applyAlignment="0" applyProtection="0"/>
    <xf numFmtId="0" fontId="11" fillId="9" borderId="0" applyNumberFormat="0" applyBorder="0" applyAlignment="0" applyProtection="0"/>
    <xf numFmtId="0" fontId="61" fillId="3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61" fillId="3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61" fillId="4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61" fillId="4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61" fillId="4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9" fillId="3" borderId="0" applyNumberFormat="0" applyBorder="0" applyAlignment="0" applyProtection="0"/>
    <xf numFmtId="0" fontId="40" fillId="20" borderId="1" applyNumberFormat="0" applyAlignment="0" applyProtection="0"/>
    <xf numFmtId="0" fontId="41" fillId="21" borderId="2" applyNumberFormat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" applyNumberFormat="0" applyAlignment="0" applyProtection="0"/>
    <xf numFmtId="0" fontId="48" fillId="0" borderId="6" applyNumberFormat="0" applyFill="0" applyAlignment="0" applyProtection="0"/>
    <xf numFmtId="0" fontId="49" fillId="22" borderId="0" applyNumberFormat="0" applyBorder="0" applyAlignment="0" applyProtection="0"/>
    <xf numFmtId="0" fontId="3" fillId="23" borderId="7" applyNumberFormat="0" applyFont="0" applyAlignment="0" applyProtection="0"/>
    <xf numFmtId="0" fontId="50" fillId="20" borderId="8" applyNumberFormat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61" fillId="4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61" fillId="4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61" fillId="4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61" fillId="4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61" fillId="47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61" fillId="48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62" fillId="49" borderId="19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63" fillId="50" borderId="20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64" fillId="50" borderId="19" applyNumberFormat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69" fontId="9" fillId="0" borderId="0" applyFill="0" applyBorder="0" applyAlignment="0" applyProtection="0"/>
    <xf numFmtId="164" fontId="8" fillId="0" borderId="0" applyFont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69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65" fillId="0" borderId="21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66" fillId="0" borderId="22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67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68" fillId="0" borderId="24" applyNumberFormat="0" applyFill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69" fillId="51" borderId="25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72" fillId="5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8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73" fillId="5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59" fillId="54" borderId="26" applyNumberFormat="0" applyFont="0" applyAlignment="0" applyProtection="0"/>
    <xf numFmtId="0" fontId="60" fillId="54" borderId="26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75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77" fillId="55" borderId="0" applyNumberFormat="0" applyBorder="0" applyAlignment="0" applyProtection="0"/>
    <xf numFmtId="0" fontId="8" fillId="0" borderId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28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0" fillId="33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61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61" fillId="38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6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61" fillId="40" borderId="0" applyNumberFormat="0" applyBorder="0" applyAlignment="0" applyProtection="0"/>
    <xf numFmtId="0" fontId="2" fillId="29" borderId="0" applyNumberFormat="0" applyBorder="0" applyAlignment="0" applyProtection="0"/>
    <xf numFmtId="0" fontId="2" fillId="35" borderId="0" applyNumberFormat="0" applyBorder="0" applyAlignment="0" applyProtection="0"/>
    <xf numFmtId="0" fontId="61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6" borderId="0" applyNumberFormat="0" applyBorder="0" applyAlignment="0" applyProtection="0"/>
    <xf numFmtId="0" fontId="61" fillId="42" borderId="0" applyNumberFormat="0" applyBorder="0" applyAlignment="0" applyProtection="0"/>
    <xf numFmtId="0" fontId="3" fillId="0" borderId="0"/>
    <xf numFmtId="0" fontId="2" fillId="54" borderId="26" applyNumberFormat="0" applyFont="0" applyAlignment="0" applyProtection="0"/>
    <xf numFmtId="0" fontId="1" fillId="54" borderId="26" applyNumberFormat="0" applyFont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</cellStyleXfs>
  <cellXfs count="177">
    <xf numFmtId="0" fontId="0" fillId="0" borderId="0" xfId="0"/>
    <xf numFmtId="0" fontId="3" fillId="24" borderId="0" xfId="3061" applyFill="1"/>
    <xf numFmtId="0" fontId="27" fillId="24" borderId="0" xfId="3061" applyFont="1" applyFill="1" applyBorder="1" applyAlignment="1">
      <alignment vertical="center" wrapText="1"/>
    </xf>
    <xf numFmtId="0" fontId="28" fillId="24" borderId="0" xfId="3061" applyFont="1" applyFill="1"/>
    <xf numFmtId="0" fontId="29" fillId="24" borderId="0" xfId="3061" applyFont="1" applyFill="1" applyBorder="1" applyAlignment="1">
      <alignment vertical="center" wrapText="1"/>
    </xf>
    <xf numFmtId="0" fontId="3" fillId="24" borderId="10" xfId="3061" applyFill="1" applyBorder="1"/>
    <xf numFmtId="0" fontId="8" fillId="24" borderId="10" xfId="3062" applyNumberFormat="1" applyFont="1" applyFill="1" applyBorder="1" applyAlignment="1">
      <alignment horizontal="left" vertical="top" wrapText="1" indent="1"/>
    </xf>
    <xf numFmtId="0" fontId="3" fillId="24" borderId="0" xfId="3061" applyFill="1" applyBorder="1"/>
    <xf numFmtId="0" fontId="8" fillId="0" borderId="0" xfId="3062"/>
    <xf numFmtId="0" fontId="8" fillId="0" borderId="0" xfId="3062" applyAlignment="1">
      <alignment horizontal="center"/>
    </xf>
    <xf numFmtId="0" fontId="8" fillId="0" borderId="0" xfId="3062" applyFont="1"/>
    <xf numFmtId="0" fontId="31" fillId="0" borderId="0" xfId="3062" applyFont="1" applyAlignment="1">
      <alignment shrinkToFit="1"/>
    </xf>
    <xf numFmtId="0" fontId="8" fillId="0" borderId="0" xfId="3062" applyAlignment="1">
      <alignment shrinkToFit="1"/>
    </xf>
    <xf numFmtId="49" fontId="7" fillId="0" borderId="0" xfId="3062" applyNumberFormat="1" applyFont="1"/>
    <xf numFmtId="0" fontId="32" fillId="0" borderId="0" xfId="3062" applyFont="1"/>
    <xf numFmtId="0" fontId="32" fillId="0" borderId="0" xfId="3062" applyFont="1" applyAlignment="1">
      <alignment horizontal="center"/>
    </xf>
    <xf numFmtId="0" fontId="7" fillId="0" borderId="0" xfId="3062" applyFont="1"/>
    <xf numFmtId="0" fontId="33" fillId="0" borderId="0" xfId="3062" applyFont="1" applyAlignment="1">
      <alignment horizontal="center"/>
    </xf>
    <xf numFmtId="0" fontId="34" fillId="0" borderId="0" xfId="3062" applyFont="1" applyAlignment="1">
      <alignment horizontal="center"/>
    </xf>
    <xf numFmtId="0" fontId="32" fillId="0" borderId="0" xfId="3062" applyFont="1" applyBorder="1" applyAlignment="1">
      <alignment horizontal="center" vertical="center" wrapText="1"/>
    </xf>
    <xf numFmtId="0" fontId="32" fillId="0" borderId="0" xfId="3062" applyFont="1" applyBorder="1" applyAlignment="1">
      <alignment horizontal="left" vertical="center" indent="4"/>
    </xf>
    <xf numFmtId="0" fontId="32" fillId="0" borderId="0" xfId="3062" applyFont="1" applyBorder="1" applyAlignment="1">
      <alignment horizontal="left" vertical="center" wrapText="1" indent="4"/>
    </xf>
    <xf numFmtId="0" fontId="5" fillId="0" borderId="0" xfId="3062" applyFont="1" applyBorder="1" applyAlignment="1">
      <alignment horizontal="center" vertical="center" wrapText="1"/>
    </xf>
    <xf numFmtId="0" fontId="8" fillId="0" borderId="0" xfId="3062" applyFont="1" applyBorder="1" applyAlignment="1">
      <alignment horizontal="left" vertical="center" indent="4"/>
    </xf>
    <xf numFmtId="0" fontId="35" fillId="0" borderId="11" xfId="3062" applyFont="1" applyBorder="1" applyAlignment="1">
      <alignment horizontal="center" vertical="center" wrapText="1"/>
    </xf>
    <xf numFmtId="0" fontId="8" fillId="0" borderId="0" xfId="3062" applyBorder="1"/>
    <xf numFmtId="0" fontId="35" fillId="0" borderId="12" xfId="3062" applyFont="1" applyBorder="1" applyAlignment="1">
      <alignment horizontal="center"/>
    </xf>
    <xf numFmtId="0" fontId="9" fillId="0" borderId="10" xfId="3062" applyFont="1" applyBorder="1" applyAlignment="1">
      <alignment horizontal="center" vertical="center"/>
    </xf>
    <xf numFmtId="0" fontId="9" fillId="0" borderId="12" xfId="3062" applyFont="1" applyBorder="1" applyAlignment="1">
      <alignment horizontal="center" vertical="center"/>
    </xf>
    <xf numFmtId="0" fontId="6" fillId="0" borderId="10" xfId="3062" applyFont="1" applyBorder="1" applyAlignment="1">
      <alignment horizontal="center" vertical="center"/>
    </xf>
    <xf numFmtId="0" fontId="6" fillId="0" borderId="10" xfId="3062" applyFont="1" applyBorder="1" applyAlignment="1">
      <alignment vertical="center" wrapText="1"/>
    </xf>
    <xf numFmtId="170" fontId="6" fillId="0" borderId="10" xfId="3062" applyNumberFormat="1" applyFont="1" applyBorder="1" applyAlignment="1">
      <alignment horizontal="right" vertical="center"/>
    </xf>
    <xf numFmtId="0" fontId="8" fillId="0" borderId="13" xfId="3062" applyBorder="1"/>
    <xf numFmtId="0" fontId="6" fillId="0" borderId="10" xfId="3062" applyFont="1" applyBorder="1" applyAlignment="1">
      <alignment vertical="center"/>
    </xf>
    <xf numFmtId="2" fontId="6" fillId="0" borderId="10" xfId="3062" applyNumberFormat="1" applyFont="1" applyBorder="1" applyAlignment="1">
      <alignment horizontal="right" vertical="center"/>
    </xf>
    <xf numFmtId="0" fontId="5" fillId="0" borderId="10" xfId="3062" applyFont="1" applyBorder="1" applyAlignment="1">
      <alignment vertical="center"/>
    </xf>
    <xf numFmtId="170" fontId="5" fillId="0" borderId="10" xfId="3062" applyNumberFormat="1" applyFont="1" applyBorder="1" applyAlignment="1">
      <alignment horizontal="right" vertical="center"/>
    </xf>
    <xf numFmtId="0" fontId="8" fillId="0" borderId="0" xfId="3062" applyAlignment="1">
      <alignment horizontal="left" indent="4"/>
    </xf>
    <xf numFmtId="4" fontId="8" fillId="0" borderId="0" xfId="3062" applyNumberFormat="1" applyAlignment="1">
      <alignment horizontal="left" indent="4"/>
    </xf>
    <xf numFmtId="0" fontId="6" fillId="0" borderId="0" xfId="3062" applyFont="1" applyAlignment="1">
      <alignment horizontal="left" indent="2"/>
    </xf>
    <xf numFmtId="0" fontId="6" fillId="0" borderId="0" xfId="3062" applyFont="1" applyAlignment="1">
      <alignment horizontal="right"/>
    </xf>
    <xf numFmtId="0" fontId="6" fillId="0" borderId="0" xfId="3062" applyFont="1" applyAlignment="1">
      <alignment horizontal="left" indent="4"/>
    </xf>
    <xf numFmtId="0" fontId="6" fillId="0" borderId="0" xfId="3062" applyFont="1"/>
    <xf numFmtId="165" fontId="3" fillId="24" borderId="10" xfId="3461" applyNumberFormat="1" applyFont="1" applyFill="1" applyBorder="1" applyAlignment="1">
      <alignment horizontal="center"/>
    </xf>
    <xf numFmtId="0" fontId="3" fillId="24" borderId="10" xfId="3061" applyFill="1" applyBorder="1" applyAlignment="1">
      <alignment horizontal="center"/>
    </xf>
    <xf numFmtId="0" fontId="3" fillId="24" borderId="10" xfId="3061" applyFont="1" applyFill="1" applyBorder="1"/>
    <xf numFmtId="165" fontId="3" fillId="24" borderId="10" xfId="3061" applyNumberFormat="1" applyFill="1" applyBorder="1" applyAlignment="1">
      <alignment horizontal="center"/>
    </xf>
    <xf numFmtId="0" fontId="3" fillId="24" borderId="11" xfId="3061" applyFill="1" applyBorder="1" applyAlignment="1">
      <alignment horizontal="center"/>
    </xf>
    <xf numFmtId="2" fontId="3" fillId="24" borderId="10" xfId="3061" applyNumberFormat="1" applyFill="1" applyBorder="1" applyAlignment="1">
      <alignment horizontal="center"/>
    </xf>
    <xf numFmtId="0" fontId="36" fillId="24" borderId="10" xfId="3062" applyFont="1" applyFill="1" applyBorder="1"/>
    <xf numFmtId="0" fontId="36" fillId="24" borderId="10" xfId="3062" applyNumberFormat="1" applyFont="1" applyFill="1" applyBorder="1" applyAlignment="1">
      <alignment vertical="top" wrapText="1"/>
    </xf>
    <xf numFmtId="0" fontId="36" fillId="24" borderId="10" xfId="3061" applyFont="1" applyFill="1" applyBorder="1" applyAlignment="1">
      <alignment vertical="center" wrapText="1"/>
    </xf>
    <xf numFmtId="0" fontId="36" fillId="24" borderId="12" xfId="3062" applyFont="1" applyFill="1" applyBorder="1"/>
    <xf numFmtId="0" fontId="36" fillId="24" borderId="10" xfId="3061" applyFont="1" applyFill="1" applyBorder="1"/>
    <xf numFmtId="0" fontId="36" fillId="24" borderId="10" xfId="3061" applyFont="1" applyFill="1" applyBorder="1" applyAlignment="1">
      <alignment vertical="justify"/>
    </xf>
    <xf numFmtId="0" fontId="36" fillId="24" borderId="11" xfId="3061" applyFont="1" applyFill="1" applyBorder="1"/>
    <xf numFmtId="0" fontId="3" fillId="56" borderId="10" xfId="3061" applyFill="1" applyBorder="1" applyAlignment="1">
      <alignment horizontal="center"/>
    </xf>
    <xf numFmtId="165" fontId="3" fillId="24" borderId="10" xfId="3061" applyNumberFormat="1" applyFill="1" applyBorder="1"/>
    <xf numFmtId="166" fontId="3" fillId="24" borderId="10" xfId="3061" applyNumberFormat="1" applyFill="1" applyBorder="1" applyAlignment="1">
      <alignment horizontal="center"/>
    </xf>
    <xf numFmtId="0" fontId="0" fillId="57" borderId="0" xfId="0" applyFont="1" applyFill="1" applyAlignment="1">
      <alignment vertical="top"/>
    </xf>
    <xf numFmtId="0" fontId="0" fillId="57" borderId="0" xfId="0" applyFont="1" applyFill="1" applyAlignment="1">
      <alignment horizontal="right" vertical="top"/>
    </xf>
    <xf numFmtId="0" fontId="9" fillId="57" borderId="0" xfId="0" applyFont="1" applyFill="1" applyAlignment="1">
      <alignment vertical="top"/>
    </xf>
    <xf numFmtId="0" fontId="54" fillId="57" borderId="0" xfId="0" applyFont="1" applyFill="1" applyAlignment="1">
      <alignment horizontal="center" vertical="top" wrapText="1"/>
    </xf>
    <xf numFmtId="0" fontId="0" fillId="57" borderId="0" xfId="0" applyFont="1" applyFill="1" applyAlignment="1">
      <alignment horizontal="left" vertical="top"/>
    </xf>
    <xf numFmtId="0" fontId="0" fillId="57" borderId="0" xfId="0" applyFont="1" applyFill="1" applyAlignment="1">
      <alignment horizontal="center" vertical="top"/>
    </xf>
    <xf numFmtId="0" fontId="5" fillId="57" borderId="0" xfId="0" applyFont="1" applyFill="1" applyAlignment="1">
      <alignment horizontal="right" vertical="top"/>
    </xf>
    <xf numFmtId="0" fontId="54" fillId="57" borderId="0" xfId="0" applyFont="1" applyFill="1" applyAlignment="1">
      <alignment horizontal="right" vertical="top"/>
    </xf>
    <xf numFmtId="0" fontId="54" fillId="57" borderId="0" xfId="0" applyFont="1" applyFill="1" applyAlignment="1">
      <alignment vertical="top"/>
    </xf>
    <xf numFmtId="0" fontId="0" fillId="57" borderId="0" xfId="0" applyFont="1" applyFill="1" applyAlignment="1">
      <alignment horizontal="center" vertical="center"/>
    </xf>
    <xf numFmtId="0" fontId="9" fillId="57" borderId="0" xfId="0" applyFont="1" applyFill="1" applyAlignment="1">
      <alignment horizontal="center" vertical="center"/>
    </xf>
    <xf numFmtId="0" fontId="54" fillId="58" borderId="14" xfId="0" applyFont="1" applyFill="1" applyBorder="1" applyAlignment="1">
      <alignment horizontal="center" vertical="center" wrapText="1"/>
    </xf>
    <xf numFmtId="0" fontId="57" fillId="58" borderId="12" xfId="0" applyFont="1" applyFill="1" applyBorder="1" applyAlignment="1">
      <alignment horizontal="center" vertical="center" wrapText="1"/>
    </xf>
    <xf numFmtId="0" fontId="57" fillId="58" borderId="14" xfId="0" applyFont="1" applyFill="1" applyBorder="1" applyAlignment="1">
      <alignment horizontal="center" vertical="center" wrapText="1"/>
    </xf>
    <xf numFmtId="0" fontId="0" fillId="57" borderId="0" xfId="0" applyFont="1" applyFill="1" applyAlignment="1">
      <alignment horizontal="center"/>
    </xf>
    <xf numFmtId="0" fontId="9" fillId="57" borderId="0" xfId="0" applyFont="1" applyFill="1" applyAlignment="1">
      <alignment horizontal="center"/>
    </xf>
    <xf numFmtId="0" fontId="9" fillId="57" borderId="0" xfId="0" applyFont="1" applyFill="1"/>
    <xf numFmtId="0" fontId="7" fillId="57" borderId="29" xfId="0" applyFont="1" applyFill="1" applyBorder="1" applyAlignment="1">
      <alignment horizontal="center" vertical="top" wrapText="1"/>
    </xf>
    <xf numFmtId="0" fontId="7" fillId="57" borderId="30" xfId="0" applyFont="1" applyFill="1" applyBorder="1" applyAlignment="1">
      <alignment horizontal="left" vertical="top" wrapText="1"/>
    </xf>
    <xf numFmtId="0" fontId="7" fillId="57" borderId="30" xfId="0" applyFont="1" applyFill="1" applyBorder="1" applyAlignment="1">
      <alignment horizontal="center" vertical="top" wrapText="1"/>
    </xf>
    <xf numFmtId="2" fontId="0" fillId="57" borderId="0" xfId="0" applyNumberFormat="1" applyFont="1" applyFill="1" applyAlignment="1">
      <alignment horizontal="right" vertical="top"/>
    </xf>
    <xf numFmtId="49" fontId="79" fillId="57" borderId="31" xfId="0" applyNumberFormat="1" applyFont="1" applyFill="1" applyBorder="1" applyAlignment="1">
      <alignment horizontal="center" vertical="top" wrapText="1"/>
    </xf>
    <xf numFmtId="0" fontId="79" fillId="57" borderId="28" xfId="0" applyFont="1" applyFill="1" applyBorder="1" applyAlignment="1">
      <alignment horizontal="center" vertical="top" wrapText="1"/>
    </xf>
    <xf numFmtId="0" fontId="79" fillId="57" borderId="28" xfId="0" applyFont="1" applyFill="1" applyBorder="1" applyAlignment="1">
      <alignment horizontal="left" vertical="top" wrapText="1" indent="2"/>
    </xf>
    <xf numFmtId="0" fontId="79" fillId="57" borderId="28" xfId="0" applyFont="1" applyFill="1" applyBorder="1" applyAlignment="1">
      <alignment horizontal="right" vertical="top"/>
    </xf>
    <xf numFmtId="0" fontId="8" fillId="57" borderId="0" xfId="0" applyFont="1" applyFill="1" applyAlignment="1">
      <alignment vertical="top"/>
    </xf>
    <xf numFmtId="49" fontId="78" fillId="57" borderId="31" xfId="0" applyNumberFormat="1" applyFont="1" applyFill="1" applyBorder="1" applyAlignment="1">
      <alignment horizontal="center" vertical="top" wrapText="1"/>
    </xf>
    <xf numFmtId="0" fontId="78" fillId="57" borderId="28" xfId="0" applyFont="1" applyFill="1" applyBorder="1" applyAlignment="1">
      <alignment horizontal="center" vertical="top" wrapText="1"/>
    </xf>
    <xf numFmtId="0" fontId="78" fillId="57" borderId="28" xfId="0" applyFont="1" applyFill="1" applyBorder="1" applyAlignment="1">
      <alignment horizontal="left" vertical="top" wrapText="1" indent="2"/>
    </xf>
    <xf numFmtId="0" fontId="78" fillId="57" borderId="28" xfId="0" applyFont="1" applyFill="1" applyBorder="1" applyAlignment="1">
      <alignment horizontal="right" vertical="top"/>
    </xf>
    <xf numFmtId="0" fontId="80" fillId="57" borderId="0" xfId="0" applyFont="1" applyFill="1" applyAlignment="1">
      <alignment vertical="top"/>
    </xf>
    <xf numFmtId="49" fontId="78" fillId="57" borderId="32" xfId="0" applyNumberFormat="1" applyFont="1" applyFill="1" applyBorder="1" applyAlignment="1">
      <alignment horizontal="center" vertical="top" wrapText="1"/>
    </xf>
    <xf numFmtId="0" fontId="78" fillId="57" borderId="33" xfId="0" applyFont="1" applyFill="1" applyBorder="1" applyAlignment="1">
      <alignment horizontal="center" vertical="top" wrapText="1"/>
    </xf>
    <xf numFmtId="0" fontId="78" fillId="57" borderId="33" xfId="0" applyFont="1" applyFill="1" applyBorder="1" applyAlignment="1">
      <alignment horizontal="left" vertical="top" wrapText="1" indent="2"/>
    </xf>
    <xf numFmtId="0" fontId="78" fillId="57" borderId="33" xfId="0" applyFont="1" applyFill="1" applyBorder="1" applyAlignment="1">
      <alignment horizontal="right" vertical="top"/>
    </xf>
    <xf numFmtId="49" fontId="81" fillId="57" borderId="31" xfId="0" applyNumberFormat="1" applyFont="1" applyFill="1" applyBorder="1" applyAlignment="1">
      <alignment horizontal="center" vertical="top" wrapText="1"/>
    </xf>
    <xf numFmtId="0" fontId="81" fillId="57" borderId="28" xfId="0" applyFont="1" applyFill="1" applyBorder="1" applyAlignment="1">
      <alignment horizontal="center" vertical="top" wrapText="1"/>
    </xf>
    <xf numFmtId="0" fontId="81" fillId="57" borderId="28" xfId="0" applyFont="1" applyFill="1" applyBorder="1" applyAlignment="1">
      <alignment horizontal="left" vertical="top" wrapText="1" indent="2"/>
    </xf>
    <xf numFmtId="0" fontId="81" fillId="57" borderId="28" xfId="0" applyFont="1" applyFill="1" applyBorder="1" applyAlignment="1">
      <alignment horizontal="right" vertical="top"/>
    </xf>
    <xf numFmtId="0" fontId="82" fillId="57" borderId="0" xfId="0" applyFont="1" applyFill="1" applyAlignment="1">
      <alignment vertical="top"/>
    </xf>
    <xf numFmtId="0" fontId="54" fillId="58" borderId="34" xfId="0" applyFont="1" applyFill="1" applyBorder="1" applyAlignment="1">
      <alignment horizontal="center" vertical="top" wrapText="1"/>
    </xf>
    <xf numFmtId="2" fontId="7" fillId="58" borderId="34" xfId="0" applyNumberFormat="1" applyFont="1" applyFill="1" applyBorder="1" applyAlignment="1">
      <alignment horizontal="right" vertical="top"/>
    </xf>
    <xf numFmtId="0" fontId="7" fillId="58" borderId="35" xfId="0" applyFont="1" applyFill="1" applyBorder="1" applyAlignment="1">
      <alignment horizontal="right" vertical="top"/>
    </xf>
    <xf numFmtId="0" fontId="54" fillId="58" borderId="36" xfId="0" applyFont="1" applyFill="1" applyBorder="1" applyAlignment="1">
      <alignment horizontal="center" vertical="top" wrapText="1"/>
    </xf>
    <xf numFmtId="0" fontId="54" fillId="58" borderId="37" xfId="0" applyFont="1" applyFill="1" applyBorder="1" applyAlignment="1">
      <alignment horizontal="left" vertical="top" wrapText="1"/>
    </xf>
    <xf numFmtId="0" fontId="57" fillId="58" borderId="37" xfId="0" applyFont="1" applyFill="1" applyBorder="1" applyAlignment="1">
      <alignment horizontal="left" vertical="top" wrapText="1" indent="2"/>
    </xf>
    <xf numFmtId="0" fontId="54" fillId="58" borderId="37" xfId="0" applyFont="1" applyFill="1" applyBorder="1" applyAlignment="1">
      <alignment horizontal="center" vertical="top" wrapText="1"/>
    </xf>
    <xf numFmtId="0" fontId="7" fillId="58" borderId="37" xfId="0" applyFont="1" applyFill="1" applyBorder="1" applyAlignment="1">
      <alignment horizontal="right" vertical="top" wrapText="1"/>
    </xf>
    <xf numFmtId="0" fontId="7" fillId="58" borderId="33" xfId="0" applyFont="1" applyFill="1" applyBorder="1" applyAlignment="1">
      <alignment horizontal="right" vertical="top" wrapText="1"/>
    </xf>
    <xf numFmtId="0" fontId="58" fillId="57" borderId="32" xfId="0" applyFont="1" applyFill="1" applyBorder="1" applyAlignment="1">
      <alignment horizontal="center" vertical="top" wrapText="1"/>
    </xf>
    <xf numFmtId="0" fontId="58" fillId="57" borderId="33" xfId="0" applyFont="1" applyFill="1" applyBorder="1" applyAlignment="1">
      <alignment horizontal="left" vertical="top" wrapText="1"/>
    </xf>
    <xf numFmtId="0" fontId="58" fillId="57" borderId="33" xfId="0" applyFont="1" applyFill="1" applyBorder="1" applyAlignment="1">
      <alignment horizontal="center" vertical="top" wrapText="1"/>
    </xf>
    <xf numFmtId="0" fontId="8" fillId="57" borderId="33" xfId="0" applyFont="1" applyFill="1" applyBorder="1" applyAlignment="1">
      <alignment horizontal="right" vertical="top" wrapText="1"/>
    </xf>
    <xf numFmtId="0" fontId="86" fillId="57" borderId="12" xfId="3478" applyFont="1" applyFill="1" applyBorder="1" applyAlignment="1">
      <alignment horizontal="center" vertical="center" wrapText="1"/>
    </xf>
    <xf numFmtId="0" fontId="86" fillId="57" borderId="14" xfId="3478" applyFont="1" applyFill="1" applyBorder="1" applyAlignment="1">
      <alignment horizontal="center" vertical="center" wrapText="1"/>
    </xf>
    <xf numFmtId="0" fontId="7" fillId="57" borderId="15" xfId="3478" applyFont="1" applyFill="1" applyBorder="1" applyAlignment="1">
      <alignment horizontal="center" vertical="center" wrapText="1"/>
    </xf>
    <xf numFmtId="0" fontId="7" fillId="57" borderId="16" xfId="3478" applyFont="1" applyFill="1" applyBorder="1" applyAlignment="1">
      <alignment horizontal="center" vertical="center" wrapText="1"/>
    </xf>
    <xf numFmtId="0" fontId="7" fillId="57" borderId="16" xfId="3478" applyFont="1" applyFill="1" applyBorder="1" applyAlignment="1">
      <alignment horizontal="right" vertical="center" wrapText="1"/>
    </xf>
    <xf numFmtId="0" fontId="83" fillId="57" borderId="0" xfId="3052" applyFont="1" applyFill="1"/>
    <xf numFmtId="0" fontId="83" fillId="57" borderId="0" xfId="3052" applyFont="1" applyFill="1" applyAlignment="1">
      <alignment horizontal="left" vertical="center" wrapText="1"/>
    </xf>
    <xf numFmtId="0" fontId="83" fillId="57" borderId="15" xfId="3052" applyFont="1" applyFill="1" applyBorder="1" applyAlignment="1">
      <alignment horizontal="center" vertical="center" wrapText="1"/>
    </xf>
    <xf numFmtId="0" fontId="83" fillId="57" borderId="16" xfId="3052" applyFont="1" applyFill="1" applyBorder="1" applyAlignment="1">
      <alignment horizontal="left" vertical="top" wrapText="1" indent="1"/>
    </xf>
    <xf numFmtId="0" fontId="83" fillId="57" borderId="16" xfId="3052" applyFont="1" applyFill="1" applyBorder="1" applyAlignment="1">
      <alignment horizontal="center" vertical="center" wrapText="1"/>
    </xf>
    <xf numFmtId="171" fontId="83" fillId="57" borderId="16" xfId="3461" applyNumberFormat="1" applyFont="1" applyFill="1" applyBorder="1" applyAlignment="1">
      <alignment horizontal="center" vertical="center" wrapText="1"/>
    </xf>
    <xf numFmtId="171" fontId="7" fillId="57" borderId="16" xfId="3461" applyNumberFormat="1" applyFont="1" applyFill="1" applyBorder="1" applyAlignment="1">
      <alignment horizontal="center" vertical="center" wrapText="1"/>
    </xf>
    <xf numFmtId="0" fontId="83" fillId="0" borderId="15" xfId="0" applyFont="1" applyBorder="1" applyAlignment="1">
      <alignment horizontal="center" vertical="center" wrapText="1"/>
    </xf>
    <xf numFmtId="0" fontId="83" fillId="0" borderId="16" xfId="0" applyFont="1" applyBorder="1" applyAlignment="1">
      <alignment horizontal="left" vertical="top" wrapText="1" indent="1"/>
    </xf>
    <xf numFmtId="0" fontId="83" fillId="0" borderId="16" xfId="0" applyFont="1" applyBorder="1" applyAlignment="1">
      <alignment horizontal="center" vertical="center" wrapText="1"/>
    </xf>
    <xf numFmtId="166" fontId="83" fillId="0" borderId="16" xfId="0" applyNumberFormat="1" applyFont="1" applyBorder="1" applyAlignment="1">
      <alignment horizontal="right" vertical="center" wrapText="1"/>
    </xf>
    <xf numFmtId="0" fontId="55" fillId="57" borderId="39" xfId="0" applyFont="1" applyFill="1" applyBorder="1" applyAlignment="1">
      <alignment horizontal="center" vertical="top" wrapText="1"/>
    </xf>
    <xf numFmtId="0" fontId="0" fillId="57" borderId="38" xfId="0" applyFont="1" applyFill="1" applyBorder="1" applyAlignment="1">
      <alignment horizontal="center" vertical="top" wrapText="1"/>
    </xf>
    <xf numFmtId="0" fontId="56" fillId="57" borderId="0" xfId="0" applyFont="1" applyFill="1" applyAlignment="1">
      <alignment horizontal="left" vertical="top" wrapText="1"/>
    </xf>
    <xf numFmtId="0" fontId="55" fillId="57" borderId="0" xfId="0" applyFont="1" applyFill="1" applyAlignment="1">
      <alignment horizontal="center" vertical="top" wrapText="1"/>
    </xf>
    <xf numFmtId="167" fontId="7" fillId="57" borderId="45" xfId="0" applyNumberFormat="1" applyFont="1" applyFill="1" applyBorder="1" applyAlignment="1">
      <alignment horizontal="center" vertical="top"/>
    </xf>
    <xf numFmtId="167" fontId="7" fillId="57" borderId="46" xfId="0" applyNumberFormat="1" applyFont="1" applyFill="1" applyBorder="1" applyAlignment="1">
      <alignment horizontal="center" vertical="top"/>
    </xf>
    <xf numFmtId="0" fontId="0" fillId="57" borderId="17" xfId="0" applyFont="1" applyFill="1" applyBorder="1" applyAlignment="1">
      <alignment horizontal="left" vertical="top" wrapText="1"/>
    </xf>
    <xf numFmtId="0" fontId="54" fillId="58" borderId="11" xfId="0" applyFont="1" applyFill="1" applyBorder="1" applyAlignment="1">
      <alignment horizontal="center" vertical="center" wrapText="1"/>
    </xf>
    <xf numFmtId="0" fontId="54" fillId="58" borderId="40" xfId="0" applyFont="1" applyFill="1" applyBorder="1" applyAlignment="1">
      <alignment horizontal="center" vertical="center" wrapText="1"/>
    </xf>
    <xf numFmtId="0" fontId="54" fillId="58" borderId="18" xfId="0" applyFont="1" applyFill="1" applyBorder="1" applyAlignment="1">
      <alignment horizontal="center" vertical="center" wrapText="1"/>
    </xf>
    <xf numFmtId="0" fontId="54" fillId="58" borderId="41" xfId="0" applyFont="1" applyFill="1" applyBorder="1" applyAlignment="1">
      <alignment horizontal="center" vertical="center" wrapText="1"/>
    </xf>
    <xf numFmtId="0" fontId="0" fillId="57" borderId="42" xfId="0" applyFont="1" applyFill="1" applyBorder="1" applyAlignment="1">
      <alignment horizontal="center"/>
    </xf>
    <xf numFmtId="0" fontId="0" fillId="57" borderId="43" xfId="0" applyFont="1" applyFill="1" applyBorder="1" applyAlignment="1">
      <alignment horizontal="center"/>
    </xf>
    <xf numFmtId="0" fontId="0" fillId="57" borderId="44" xfId="0" applyFont="1" applyFill="1" applyBorder="1" applyAlignment="1">
      <alignment horizontal="center"/>
    </xf>
    <xf numFmtId="0" fontId="0" fillId="57" borderId="47" xfId="0" applyFont="1" applyFill="1" applyBorder="1" applyAlignment="1">
      <alignment horizontal="left" vertical="top" wrapText="1"/>
    </xf>
    <xf numFmtId="0" fontId="0" fillId="57" borderId="48" xfId="0" applyFont="1" applyFill="1" applyBorder="1" applyAlignment="1">
      <alignment horizontal="left" vertical="top" wrapText="1"/>
    </xf>
    <xf numFmtId="0" fontId="0" fillId="57" borderId="49" xfId="0" applyFont="1" applyFill="1" applyBorder="1" applyAlignment="1">
      <alignment horizontal="left" vertical="top" wrapText="1"/>
    </xf>
    <xf numFmtId="0" fontId="57" fillId="58" borderId="50" xfId="0" applyFont="1" applyFill="1" applyBorder="1" applyAlignment="1">
      <alignment horizontal="left" vertical="top" wrapText="1" indent="2"/>
    </xf>
    <xf numFmtId="0" fontId="57" fillId="58" borderId="34" xfId="0" applyFont="1" applyFill="1" applyBorder="1" applyAlignment="1">
      <alignment horizontal="left" vertical="top" wrapText="1" indent="2"/>
    </xf>
    <xf numFmtId="0" fontId="0" fillId="57" borderId="36" xfId="0" applyFont="1" applyFill="1" applyBorder="1" applyAlignment="1">
      <alignment horizontal="left" vertical="top" wrapText="1"/>
    </xf>
    <xf numFmtId="0" fontId="0" fillId="57" borderId="37" xfId="0" applyFont="1" applyFill="1" applyBorder="1" applyAlignment="1">
      <alignment horizontal="left" vertical="top" wrapText="1"/>
    </xf>
    <xf numFmtId="0" fontId="0" fillId="57" borderId="33" xfId="0" applyFont="1" applyFill="1" applyBorder="1" applyAlignment="1">
      <alignment horizontal="left" vertical="top" wrapText="1"/>
    </xf>
    <xf numFmtId="0" fontId="8" fillId="57" borderId="53" xfId="3478" applyFill="1" applyBorder="1" applyAlignment="1">
      <alignment horizontal="center"/>
    </xf>
    <xf numFmtId="0" fontId="8" fillId="57" borderId="54" xfId="3478" applyFill="1" applyBorder="1" applyAlignment="1">
      <alignment horizontal="center"/>
    </xf>
    <xf numFmtId="0" fontId="83" fillId="57" borderId="52" xfId="3052" applyFont="1" applyFill="1" applyBorder="1" applyAlignment="1">
      <alignment horizontal="center"/>
    </xf>
    <xf numFmtId="0" fontId="87" fillId="57" borderId="53" xfId="3478" applyFont="1" applyFill="1" applyBorder="1" applyAlignment="1">
      <alignment horizontal="center"/>
    </xf>
    <xf numFmtId="0" fontId="87" fillId="57" borderId="54" xfId="3478" applyFont="1" applyFill="1" applyBorder="1" applyAlignment="1">
      <alignment horizontal="center"/>
    </xf>
    <xf numFmtId="0" fontId="9" fillId="57" borderId="53" xfId="3478" applyFont="1" applyFill="1" applyBorder="1" applyAlignment="1">
      <alignment horizontal="center"/>
    </xf>
    <xf numFmtId="0" fontId="9" fillId="57" borderId="54" xfId="3478" applyFont="1" applyFill="1" applyBorder="1" applyAlignment="1">
      <alignment horizontal="center"/>
    </xf>
    <xf numFmtId="0" fontId="88" fillId="57" borderId="53" xfId="3478" applyFont="1" applyFill="1" applyBorder="1" applyAlignment="1">
      <alignment horizontal="center"/>
    </xf>
    <xf numFmtId="0" fontId="88" fillId="57" borderId="54" xfId="3478" applyFont="1" applyFill="1" applyBorder="1" applyAlignment="1">
      <alignment horizontal="center"/>
    </xf>
    <xf numFmtId="0" fontId="84" fillId="57" borderId="0" xfId="3052" applyFont="1" applyFill="1" applyAlignment="1">
      <alignment horizontal="center" vertical="center" wrapText="1"/>
    </xf>
    <xf numFmtId="0" fontId="85" fillId="57" borderId="0" xfId="3478" applyFont="1" applyFill="1" applyBorder="1" applyAlignment="1">
      <alignment horizontal="center" vertical="center" wrapText="1"/>
    </xf>
    <xf numFmtId="0" fontId="86" fillId="57" borderId="11" xfId="3478" applyFont="1" applyFill="1" applyBorder="1" applyAlignment="1">
      <alignment horizontal="center" vertical="center" wrapText="1"/>
    </xf>
    <xf numFmtId="0" fontId="86" fillId="57" borderId="51" xfId="3478" applyFont="1" applyFill="1" applyBorder="1" applyAlignment="1">
      <alignment horizontal="center" vertical="center" wrapText="1"/>
    </xf>
    <xf numFmtId="0" fontId="86" fillId="57" borderId="40" xfId="3478" applyFont="1" applyFill="1" applyBorder="1" applyAlignment="1">
      <alignment horizontal="center" vertical="center" wrapText="1"/>
    </xf>
    <xf numFmtId="0" fontId="3" fillId="24" borderId="0" xfId="3061" applyFont="1" applyFill="1" applyBorder="1" applyAlignment="1">
      <alignment horizontal="center" vertical="center" wrapText="1"/>
    </xf>
    <xf numFmtId="0" fontId="3" fillId="24" borderId="0" xfId="3061" applyFont="1" applyFill="1" applyAlignment="1">
      <alignment horizontal="center"/>
    </xf>
    <xf numFmtId="0" fontId="3" fillId="24" borderId="0" xfId="3061" applyFont="1" applyFill="1" applyAlignment="1">
      <alignment horizontal="center" wrapText="1"/>
    </xf>
    <xf numFmtId="0" fontId="27" fillId="24" borderId="0" xfId="3061" applyFont="1" applyFill="1" applyBorder="1" applyAlignment="1">
      <alignment horizontal="center" vertical="center" wrapText="1"/>
    </xf>
    <xf numFmtId="0" fontId="35" fillId="0" borderId="18" xfId="3062" applyFont="1" applyBorder="1" applyAlignment="1">
      <alignment horizontal="center" vertical="center" wrapText="1"/>
    </xf>
    <xf numFmtId="0" fontId="32" fillId="0" borderId="0" xfId="3062" applyFont="1" applyAlignment="1">
      <alignment horizontal="center" vertical="center" wrapText="1"/>
    </xf>
    <xf numFmtId="0" fontId="5" fillId="0" borderId="10" xfId="3062" applyFont="1" applyBorder="1" applyAlignment="1">
      <alignment horizontal="center" vertical="center" wrapText="1"/>
    </xf>
    <xf numFmtId="0" fontId="30" fillId="0" borderId="0" xfId="3062" applyFont="1" applyAlignment="1">
      <alignment horizontal="center" wrapText="1"/>
    </xf>
    <xf numFmtId="0" fontId="3" fillId="0" borderId="0" xfId="3061" applyAlignment="1">
      <alignment wrapText="1"/>
    </xf>
    <xf numFmtId="174" fontId="78" fillId="57" borderId="33" xfId="0" applyNumberFormat="1" applyFont="1" applyFill="1" applyBorder="1" applyAlignment="1">
      <alignment horizontal="right" vertical="top"/>
    </xf>
    <xf numFmtId="171" fontId="83" fillId="57" borderId="16" xfId="3464" applyNumberFormat="1" applyFont="1" applyFill="1" applyBorder="1" applyAlignment="1">
      <alignment horizontal="center" vertical="center" wrapText="1"/>
    </xf>
    <xf numFmtId="171" fontId="7" fillId="57" borderId="16" xfId="3464" applyNumberFormat="1" applyFont="1" applyFill="1" applyBorder="1" applyAlignment="1">
      <alignment horizontal="center" vertical="center" wrapText="1"/>
    </xf>
    <xf numFmtId="0" fontId="0" fillId="57" borderId="38" xfId="0" applyFill="1" applyBorder="1" applyAlignment="1">
      <alignment horizontal="center" vertical="top" wrapText="1"/>
    </xf>
  </cellXfs>
  <cellStyles count="440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4367" builtinId="30" customBuiltin="1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29" xfId="4388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79"/>
    <cellStyle name="20% - Акцент1 50 4" xfId="3480"/>
    <cellStyle name="20% - Акцент1 50_ИД106142010 ДО 17.09.14" xfId="236"/>
    <cellStyle name="20% - Акцент1 51" xfId="237"/>
    <cellStyle name="20% - Акцент1 51 2" xfId="238"/>
    <cellStyle name="20% - Акцент1 51 3" xfId="3481"/>
    <cellStyle name="20% - Акцент1 51 4" xfId="3482"/>
    <cellStyle name="20% - Акцент1 51_ИД106142010 ДО 17.09.14" xfId="239"/>
    <cellStyle name="20% - Акцент1 52" xfId="240"/>
    <cellStyle name="20% - Акцент1 52 2" xfId="241"/>
    <cellStyle name="20% - Акцент1 52 3" xfId="3483"/>
    <cellStyle name="20% - Акцент1 52 4" xfId="3484"/>
    <cellStyle name="20% - Акцент1 52_ИД106142010 ДО 17.09.14" xfId="242"/>
    <cellStyle name="20% - Акцент1 53" xfId="243"/>
    <cellStyle name="20% - Акцент1 53 2" xfId="244"/>
    <cellStyle name="20% - Акцент1 53 3" xfId="3485"/>
    <cellStyle name="20% - Акцент1 53 4" xfId="3486"/>
    <cellStyle name="20% - Акцент1 53_ИД106142010 ДО 17.09.14" xfId="245"/>
    <cellStyle name="20% - Акцент1 54" xfId="246"/>
    <cellStyle name="20% - Акцент1 54 2" xfId="247"/>
    <cellStyle name="20% - Акцент1 54 3" xfId="3487"/>
    <cellStyle name="20% - Акцент1 54 4" xfId="3488"/>
    <cellStyle name="20% - Акцент1 54_ИД106142010 ДО 17.09.14" xfId="248"/>
    <cellStyle name="20% - Акцент1 55" xfId="249"/>
    <cellStyle name="20% - Акцент1 55 2" xfId="250"/>
    <cellStyle name="20% - Акцент1 55 3" xfId="3489"/>
    <cellStyle name="20% - Акцент1 55 4" xfId="3490"/>
    <cellStyle name="20% - Акцент1 55_ИД106142010 ДО 17.09.14" xfId="251"/>
    <cellStyle name="20% - Акцент1 56" xfId="252"/>
    <cellStyle name="20% - Акцент1 56 2" xfId="253"/>
    <cellStyle name="20% - Акцент1 56 3" xfId="3491"/>
    <cellStyle name="20% - Акцент1 56 4" xfId="3492"/>
    <cellStyle name="20% - Акцент1 56_ИД106142010 ДО 17.09.14" xfId="254"/>
    <cellStyle name="20% - Акцент1 57" xfId="255"/>
    <cellStyle name="20% - Акцент1 57 2" xfId="256"/>
    <cellStyle name="20% - Акцент1 57 3" xfId="3493"/>
    <cellStyle name="20% - Акцент1 57 4" xfId="3494"/>
    <cellStyle name="20% - Акцент1 57_ИД106142010 ДО 17.09.14" xfId="257"/>
    <cellStyle name="20% - Акцент1 58" xfId="258"/>
    <cellStyle name="20% - Акцент1 58 2" xfId="259"/>
    <cellStyle name="20% - Акцент1 58 3" xfId="3495"/>
    <cellStyle name="20% - Акцент1 58 4" xfId="3496"/>
    <cellStyle name="20% - Акцент1 58_ИД106142010 ДО 17.09.14" xfId="260"/>
    <cellStyle name="20% - Акцент1 59" xfId="261"/>
    <cellStyle name="20% - Акцент1 59 2" xfId="262"/>
    <cellStyle name="20% - Акцент1 59 3" xfId="3497"/>
    <cellStyle name="20% - Акцент1 59 4" xfId="3498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499"/>
    <cellStyle name="20% - Акцент1 60 4" xfId="3500"/>
    <cellStyle name="20% - Акцент1 60_ИД106142010 ДО 17.09.14" xfId="267"/>
    <cellStyle name="20% - Акцент1 61" xfId="268"/>
    <cellStyle name="20% - Акцент1 61 2" xfId="269"/>
    <cellStyle name="20% - Акцент1 61 3" xfId="3501"/>
    <cellStyle name="20% - Акцент1 61 4" xfId="3502"/>
    <cellStyle name="20% - Акцент1 61_ИД106142010 ДО 17.09.14" xfId="270"/>
    <cellStyle name="20% - Акцент1 62" xfId="271"/>
    <cellStyle name="20% - Акцент1 62 2" xfId="272"/>
    <cellStyle name="20% - Акцент1 62 3" xfId="3503"/>
    <cellStyle name="20% - Акцент1 62 4" xfId="3504"/>
    <cellStyle name="20% - Акцент1 62_ИД106142010 ДО 17.09.14" xfId="273"/>
    <cellStyle name="20% - Акцент1 63" xfId="274"/>
    <cellStyle name="20% - Акцент1 63 2" xfId="275"/>
    <cellStyle name="20% - Акцент1 63 3" xfId="3505"/>
    <cellStyle name="20% - Акцент1 63 4" xfId="3506"/>
    <cellStyle name="20% - Акцент1 63_ИД106142010 ДО 17.09.14" xfId="276"/>
    <cellStyle name="20% - Акцент1 64" xfId="277"/>
    <cellStyle name="20% - Акцент1 64 2" xfId="278"/>
    <cellStyle name="20% - Акцент1 64 3" xfId="3507"/>
    <cellStyle name="20% - Акцент1 64 4" xfId="3508"/>
    <cellStyle name="20% - Акцент1 64_ИД106142010 ДО 17.09.14" xfId="279"/>
    <cellStyle name="20% - Акцент1 65" xfId="280"/>
    <cellStyle name="20% - Акцент1 65 2" xfId="281"/>
    <cellStyle name="20% - Акцент1 65 3" xfId="3509"/>
    <cellStyle name="20% - Акцент1 65 4" xfId="3510"/>
    <cellStyle name="20% - Акцент1 65_ИД106142010 ДО 17.09.14" xfId="282"/>
    <cellStyle name="20% - Акцент1 66" xfId="283"/>
    <cellStyle name="20% - Акцент1 66 2" xfId="284"/>
    <cellStyle name="20% - Акцент1 66 3" xfId="3511"/>
    <cellStyle name="20% - Акцент1 66 4" xfId="3512"/>
    <cellStyle name="20% - Акцент1 67" xfId="285"/>
    <cellStyle name="20% - Акцент1 67 2" xfId="286"/>
    <cellStyle name="20% - Акцент1 67 3" xfId="3513"/>
    <cellStyle name="20% - Акцент1 67 4" xfId="3514"/>
    <cellStyle name="20% - Акцент1 68" xfId="287"/>
    <cellStyle name="20% - Акцент1 68 2" xfId="288"/>
    <cellStyle name="20% - Акцент1 68 3" xfId="3515"/>
    <cellStyle name="20% - Акцент1 68 4" xfId="3516"/>
    <cellStyle name="20% - Акцент1 69" xfId="289"/>
    <cellStyle name="20% - Акцент1 69 2" xfId="290"/>
    <cellStyle name="20% - Акцент1 69 3" xfId="3517"/>
    <cellStyle name="20% - Акцент1 69 4" xfId="3518"/>
    <cellStyle name="20% - Акцент1 7" xfId="291"/>
    <cellStyle name="20% - Акцент1 70" xfId="292"/>
    <cellStyle name="20% - Акцент1 70 2" xfId="293"/>
    <cellStyle name="20% - Акцент1 70 3" xfId="3519"/>
    <cellStyle name="20% - Акцент1 70 4" xfId="3520"/>
    <cellStyle name="20% - Акцент1 71" xfId="294"/>
    <cellStyle name="20% - Акцент1 71 2" xfId="295"/>
    <cellStyle name="20% - Акцент1 71 3" xfId="3521"/>
    <cellStyle name="20% - Акцент1 71 4" xfId="3522"/>
    <cellStyle name="20% - Акцент1 72" xfId="296"/>
    <cellStyle name="20% - Акцент1 72 2" xfId="297"/>
    <cellStyle name="20% - Акцент1 72 3" xfId="3523"/>
    <cellStyle name="20% - Акцент1 72 4" xfId="3524"/>
    <cellStyle name="20% - Акцент1 73" xfId="298"/>
    <cellStyle name="20% - Акцент1 73 2" xfId="299"/>
    <cellStyle name="20% - Акцент1 73 3" xfId="3525"/>
    <cellStyle name="20% - Акцент1 73 4" xfId="3526"/>
    <cellStyle name="20% - Акцент1 74" xfId="300"/>
    <cellStyle name="20% - Акцент1 74 2" xfId="301"/>
    <cellStyle name="20% - Акцент1 74 3" xfId="3527"/>
    <cellStyle name="20% - Акцент1 74 4" xfId="3528"/>
    <cellStyle name="20% - Акцент1 75" xfId="302"/>
    <cellStyle name="20% - Акцент1 75 2" xfId="303"/>
    <cellStyle name="20% - Акцент1 75 3" xfId="3529"/>
    <cellStyle name="20% - Акцент1 75 4" xfId="3530"/>
    <cellStyle name="20% - Акцент1 76" xfId="304"/>
    <cellStyle name="20% - Акцент1 76 2" xfId="305"/>
    <cellStyle name="20% - Акцент1 76 3" xfId="3531"/>
    <cellStyle name="20% - Акцент1 76 4" xfId="3532"/>
    <cellStyle name="20% - Акцент1 77" xfId="306"/>
    <cellStyle name="20% - Акцент1 77 2" xfId="307"/>
    <cellStyle name="20% - Акцент1 77 3" xfId="3533"/>
    <cellStyle name="20% - Акцент1 77 4" xfId="3534"/>
    <cellStyle name="20% - Акцент1 78" xfId="308"/>
    <cellStyle name="20% - Акцент1 78 2" xfId="309"/>
    <cellStyle name="20% - Акцент1 78 3" xfId="3535"/>
    <cellStyle name="20% - Акцент1 78 4" xfId="3536"/>
    <cellStyle name="20% - Акцент1 79" xfId="310"/>
    <cellStyle name="20% - Акцент1 79 2" xfId="311"/>
    <cellStyle name="20% - Акцент1 79 3" xfId="3537"/>
    <cellStyle name="20% - Акцент1 79 4" xfId="3538"/>
    <cellStyle name="20% - Акцент1 8" xfId="312"/>
    <cellStyle name="20% - Акцент1 80" xfId="313"/>
    <cellStyle name="20% - Акцент1 80 2" xfId="314"/>
    <cellStyle name="20% - Акцент1 80 3" xfId="3539"/>
    <cellStyle name="20% - Акцент1 80 4" xfId="3540"/>
    <cellStyle name="20% - Акцент1 81" xfId="315"/>
    <cellStyle name="20% - Акцент1 81 2" xfId="316"/>
    <cellStyle name="20% - Акцент1 81 3" xfId="3541"/>
    <cellStyle name="20% - Акцент1 81 4" xfId="3542"/>
    <cellStyle name="20% - Акцент1 82" xfId="317"/>
    <cellStyle name="20% - Акцент1 82 2" xfId="318"/>
    <cellStyle name="20% - Акцент1 82 3" xfId="3543"/>
    <cellStyle name="20% - Акцент1 82 4" xfId="3544"/>
    <cellStyle name="20% - Акцент1 83" xfId="319"/>
    <cellStyle name="20% - Акцент1 83 2" xfId="320"/>
    <cellStyle name="20% - Акцент1 83 3" xfId="3545"/>
    <cellStyle name="20% - Акцент1 83 4" xfId="3546"/>
    <cellStyle name="20% - Акцент1 84" xfId="321"/>
    <cellStyle name="20% - Акцент1 84 2" xfId="322"/>
    <cellStyle name="20% - Акцент1 84 3" xfId="3547"/>
    <cellStyle name="20% - Акцент1 84 4" xfId="3548"/>
    <cellStyle name="20% - Акцент1 85" xfId="323"/>
    <cellStyle name="20% - Акцент1 85 2" xfId="324"/>
    <cellStyle name="20% - Акцент1 85 3" xfId="3549"/>
    <cellStyle name="20% - Акцент1 85 4" xfId="3550"/>
    <cellStyle name="20% - Акцент1 86" xfId="325"/>
    <cellStyle name="20% - Акцент1 86 2" xfId="326"/>
    <cellStyle name="20% - Акцент1 86 3" xfId="3551"/>
    <cellStyle name="20% - Акцент1 86 4" xfId="3552"/>
    <cellStyle name="20% - Акцент1 87" xfId="327"/>
    <cellStyle name="20% - Акцент1 87 2" xfId="328"/>
    <cellStyle name="20% - Акцент1 87 3" xfId="3553"/>
    <cellStyle name="20% - Акцент1 87 4" xfId="3554"/>
    <cellStyle name="20% - Акцент1 88" xfId="329"/>
    <cellStyle name="20% - Акцент1 88 2" xfId="330"/>
    <cellStyle name="20% - Акцент1 88 3" xfId="3555"/>
    <cellStyle name="20% - Акцент1 88 4" xfId="3556"/>
    <cellStyle name="20% - Акцент1 89" xfId="331"/>
    <cellStyle name="20% - Акцент1 89 2" xfId="332"/>
    <cellStyle name="20% - Акцент1 89 3" xfId="3557"/>
    <cellStyle name="20% - Акцент1 89 4" xfId="3558"/>
    <cellStyle name="20% - Акцент1 9" xfId="333"/>
    <cellStyle name="20% - Акцент1 90" xfId="334"/>
    <cellStyle name="20% - Акцент1 90 2" xfId="335"/>
    <cellStyle name="20% - Акцент1 90 3" xfId="3559"/>
    <cellStyle name="20% - Акцент1 90 4" xfId="3560"/>
    <cellStyle name="20% - Акцент1 91" xfId="336"/>
    <cellStyle name="20% - Акцент1 91 2" xfId="337"/>
    <cellStyle name="20% - Акцент1 91 3" xfId="3561"/>
    <cellStyle name="20% - Акцент1 91 4" xfId="3562"/>
    <cellStyle name="20% - Акцент1 92" xfId="338"/>
    <cellStyle name="20% - Акцент1 92 2" xfId="339"/>
    <cellStyle name="20% - Акцент1 92 3" xfId="3563"/>
    <cellStyle name="20% - Акцент1 92 4" xfId="3564"/>
    <cellStyle name="20% - Акцент1 93" xfId="340"/>
    <cellStyle name="20% - Акцент1 93 2" xfId="341"/>
    <cellStyle name="20% - Акцент1 93 3" xfId="3565"/>
    <cellStyle name="20% - Акцент1 93 4" xfId="3566"/>
    <cellStyle name="20% - Акцент1 94" xfId="342"/>
    <cellStyle name="20% - Акцент1 94 2" xfId="343"/>
    <cellStyle name="20% - Акцент1 94 3" xfId="3567"/>
    <cellStyle name="20% - Акцент1 94 4" xfId="3568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" xfId="4370" builtinId="34" customBuiltin="1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29" xfId="4390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69"/>
    <cellStyle name="20% - Акцент2 50 4" xfId="3570"/>
    <cellStyle name="20% - Акцент2 50_ИД106142010 ДО 17.09.14" xfId="583"/>
    <cellStyle name="20% - Акцент2 51" xfId="584"/>
    <cellStyle name="20% - Акцент2 51 2" xfId="585"/>
    <cellStyle name="20% - Акцент2 51 3" xfId="3571"/>
    <cellStyle name="20% - Акцент2 51 4" xfId="3572"/>
    <cellStyle name="20% - Акцент2 51_ИД106142010 ДО 17.09.14" xfId="586"/>
    <cellStyle name="20% - Акцент2 52" xfId="587"/>
    <cellStyle name="20% - Акцент2 52 2" xfId="588"/>
    <cellStyle name="20% - Акцент2 52 3" xfId="3573"/>
    <cellStyle name="20% - Акцент2 52 4" xfId="3574"/>
    <cellStyle name="20% - Акцент2 52_ИД106142010 ДО 17.09.14" xfId="589"/>
    <cellStyle name="20% - Акцент2 53" xfId="590"/>
    <cellStyle name="20% - Акцент2 53 2" xfId="591"/>
    <cellStyle name="20% - Акцент2 53 3" xfId="3575"/>
    <cellStyle name="20% - Акцент2 53 4" xfId="3576"/>
    <cellStyle name="20% - Акцент2 53_ИД106142010 ДО 17.09.14" xfId="592"/>
    <cellStyle name="20% - Акцент2 54" xfId="593"/>
    <cellStyle name="20% - Акцент2 54 2" xfId="594"/>
    <cellStyle name="20% - Акцент2 54 3" xfId="3577"/>
    <cellStyle name="20% - Акцент2 54 4" xfId="3578"/>
    <cellStyle name="20% - Акцент2 54_ИД106142010 ДО 17.09.14" xfId="595"/>
    <cellStyle name="20% - Акцент2 55" xfId="596"/>
    <cellStyle name="20% - Акцент2 55 2" xfId="597"/>
    <cellStyle name="20% - Акцент2 55 3" xfId="3579"/>
    <cellStyle name="20% - Акцент2 55 4" xfId="3580"/>
    <cellStyle name="20% - Акцент2 55_ИД106142010 ДО 17.09.14" xfId="598"/>
    <cellStyle name="20% - Акцент2 56" xfId="599"/>
    <cellStyle name="20% - Акцент2 56 2" xfId="600"/>
    <cellStyle name="20% - Акцент2 56 3" xfId="3581"/>
    <cellStyle name="20% - Акцент2 56 4" xfId="3582"/>
    <cellStyle name="20% - Акцент2 56_ИД106142010 ДО 17.09.14" xfId="601"/>
    <cellStyle name="20% - Акцент2 57" xfId="602"/>
    <cellStyle name="20% - Акцент2 57 2" xfId="603"/>
    <cellStyle name="20% - Акцент2 57 3" xfId="3583"/>
    <cellStyle name="20% - Акцент2 57 4" xfId="3584"/>
    <cellStyle name="20% - Акцент2 57_ИД106142010 ДО 17.09.14" xfId="604"/>
    <cellStyle name="20% - Акцент2 58" xfId="605"/>
    <cellStyle name="20% - Акцент2 58 2" xfId="606"/>
    <cellStyle name="20% - Акцент2 58 3" xfId="3585"/>
    <cellStyle name="20% - Акцент2 58 4" xfId="3586"/>
    <cellStyle name="20% - Акцент2 58_ИД106142010 ДО 17.09.14" xfId="607"/>
    <cellStyle name="20% - Акцент2 59" xfId="608"/>
    <cellStyle name="20% - Акцент2 59 2" xfId="609"/>
    <cellStyle name="20% - Акцент2 59 3" xfId="3587"/>
    <cellStyle name="20% - Акцент2 59 4" xfId="3588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89"/>
    <cellStyle name="20% - Акцент2 60 4" xfId="3590"/>
    <cellStyle name="20% - Акцент2 60_ИД106142010 ДО 17.09.14" xfId="614"/>
    <cellStyle name="20% - Акцент2 61" xfId="615"/>
    <cellStyle name="20% - Акцент2 61 2" xfId="616"/>
    <cellStyle name="20% - Акцент2 61 3" xfId="3591"/>
    <cellStyle name="20% - Акцент2 61 4" xfId="3592"/>
    <cellStyle name="20% - Акцент2 61_ИД106142010 ДО 17.09.14" xfId="617"/>
    <cellStyle name="20% - Акцент2 62" xfId="618"/>
    <cellStyle name="20% - Акцент2 62 2" xfId="619"/>
    <cellStyle name="20% - Акцент2 62 3" xfId="3593"/>
    <cellStyle name="20% - Акцент2 62 4" xfId="3594"/>
    <cellStyle name="20% - Акцент2 62_ИД106142010 ДО 17.09.14" xfId="620"/>
    <cellStyle name="20% - Акцент2 63" xfId="621"/>
    <cellStyle name="20% - Акцент2 63 2" xfId="622"/>
    <cellStyle name="20% - Акцент2 63 3" xfId="3595"/>
    <cellStyle name="20% - Акцент2 63 4" xfId="3596"/>
    <cellStyle name="20% - Акцент2 63_ИД106142010 ДО 17.09.14" xfId="623"/>
    <cellStyle name="20% - Акцент2 64" xfId="624"/>
    <cellStyle name="20% - Акцент2 64 2" xfId="625"/>
    <cellStyle name="20% - Акцент2 64 3" xfId="3597"/>
    <cellStyle name="20% - Акцент2 64 4" xfId="3598"/>
    <cellStyle name="20% - Акцент2 64_ИД106142010 ДО 17.09.14" xfId="626"/>
    <cellStyle name="20% - Акцент2 65" xfId="627"/>
    <cellStyle name="20% - Акцент2 65 2" xfId="628"/>
    <cellStyle name="20% - Акцент2 65 3" xfId="3599"/>
    <cellStyle name="20% - Акцент2 65 4" xfId="3600"/>
    <cellStyle name="20% - Акцент2 65_ИД106142010 ДО 17.09.14" xfId="629"/>
    <cellStyle name="20% - Акцент2 66" xfId="630"/>
    <cellStyle name="20% - Акцент2 66 2" xfId="631"/>
    <cellStyle name="20% - Акцент2 66 3" xfId="3601"/>
    <cellStyle name="20% - Акцент2 66 4" xfId="3602"/>
    <cellStyle name="20% - Акцент2 67" xfId="632"/>
    <cellStyle name="20% - Акцент2 67 2" xfId="633"/>
    <cellStyle name="20% - Акцент2 67 3" xfId="3603"/>
    <cellStyle name="20% - Акцент2 67 4" xfId="3604"/>
    <cellStyle name="20% - Акцент2 68" xfId="634"/>
    <cellStyle name="20% - Акцент2 68 2" xfId="635"/>
    <cellStyle name="20% - Акцент2 68 3" xfId="3605"/>
    <cellStyle name="20% - Акцент2 68 4" xfId="3606"/>
    <cellStyle name="20% - Акцент2 69" xfId="636"/>
    <cellStyle name="20% - Акцент2 69 2" xfId="637"/>
    <cellStyle name="20% - Акцент2 69 3" xfId="3607"/>
    <cellStyle name="20% - Акцент2 69 4" xfId="3608"/>
    <cellStyle name="20% - Акцент2 7" xfId="638"/>
    <cellStyle name="20% - Акцент2 70" xfId="639"/>
    <cellStyle name="20% - Акцент2 70 2" xfId="640"/>
    <cellStyle name="20% - Акцент2 70 3" xfId="3609"/>
    <cellStyle name="20% - Акцент2 70 4" xfId="3610"/>
    <cellStyle name="20% - Акцент2 71" xfId="641"/>
    <cellStyle name="20% - Акцент2 71 2" xfId="642"/>
    <cellStyle name="20% - Акцент2 71 3" xfId="3611"/>
    <cellStyle name="20% - Акцент2 71 4" xfId="3612"/>
    <cellStyle name="20% - Акцент2 72" xfId="643"/>
    <cellStyle name="20% - Акцент2 72 2" xfId="644"/>
    <cellStyle name="20% - Акцент2 72 3" xfId="3613"/>
    <cellStyle name="20% - Акцент2 72 4" xfId="3614"/>
    <cellStyle name="20% - Акцент2 73" xfId="645"/>
    <cellStyle name="20% - Акцент2 73 2" xfId="646"/>
    <cellStyle name="20% - Акцент2 73 3" xfId="3615"/>
    <cellStyle name="20% - Акцент2 73 4" xfId="3616"/>
    <cellStyle name="20% - Акцент2 74" xfId="647"/>
    <cellStyle name="20% - Акцент2 74 2" xfId="648"/>
    <cellStyle name="20% - Акцент2 74 3" xfId="3617"/>
    <cellStyle name="20% - Акцент2 74 4" xfId="3618"/>
    <cellStyle name="20% - Акцент2 75" xfId="649"/>
    <cellStyle name="20% - Акцент2 75 2" xfId="650"/>
    <cellStyle name="20% - Акцент2 75 3" xfId="3619"/>
    <cellStyle name="20% - Акцент2 75 4" xfId="3620"/>
    <cellStyle name="20% - Акцент2 76" xfId="651"/>
    <cellStyle name="20% - Акцент2 76 2" xfId="652"/>
    <cellStyle name="20% - Акцент2 76 3" xfId="3621"/>
    <cellStyle name="20% - Акцент2 76 4" xfId="3622"/>
    <cellStyle name="20% - Акцент2 77" xfId="653"/>
    <cellStyle name="20% - Акцент2 77 2" xfId="654"/>
    <cellStyle name="20% - Акцент2 77 3" xfId="3623"/>
    <cellStyle name="20% - Акцент2 77 4" xfId="3624"/>
    <cellStyle name="20% - Акцент2 78" xfId="655"/>
    <cellStyle name="20% - Акцент2 78 2" xfId="656"/>
    <cellStyle name="20% - Акцент2 78 3" xfId="3625"/>
    <cellStyle name="20% - Акцент2 78 4" xfId="3626"/>
    <cellStyle name="20% - Акцент2 79" xfId="657"/>
    <cellStyle name="20% - Акцент2 79 2" xfId="658"/>
    <cellStyle name="20% - Акцент2 79 3" xfId="3627"/>
    <cellStyle name="20% - Акцент2 79 4" xfId="3628"/>
    <cellStyle name="20% - Акцент2 8" xfId="659"/>
    <cellStyle name="20% - Акцент2 80" xfId="660"/>
    <cellStyle name="20% - Акцент2 80 2" xfId="661"/>
    <cellStyle name="20% - Акцент2 80 3" xfId="3629"/>
    <cellStyle name="20% - Акцент2 80 4" xfId="3630"/>
    <cellStyle name="20% - Акцент2 81" xfId="662"/>
    <cellStyle name="20% - Акцент2 81 2" xfId="663"/>
    <cellStyle name="20% - Акцент2 81 3" xfId="3631"/>
    <cellStyle name="20% - Акцент2 81 4" xfId="3632"/>
    <cellStyle name="20% - Акцент2 82" xfId="664"/>
    <cellStyle name="20% - Акцент2 82 2" xfId="665"/>
    <cellStyle name="20% - Акцент2 82 3" xfId="3633"/>
    <cellStyle name="20% - Акцент2 82 4" xfId="3634"/>
    <cellStyle name="20% - Акцент2 83" xfId="666"/>
    <cellStyle name="20% - Акцент2 83 2" xfId="667"/>
    <cellStyle name="20% - Акцент2 83 3" xfId="3635"/>
    <cellStyle name="20% - Акцент2 83 4" xfId="3636"/>
    <cellStyle name="20% - Акцент2 84" xfId="668"/>
    <cellStyle name="20% - Акцент2 84 2" xfId="669"/>
    <cellStyle name="20% - Акцент2 84 3" xfId="3637"/>
    <cellStyle name="20% - Акцент2 84 4" xfId="3638"/>
    <cellStyle name="20% - Акцент2 85" xfId="670"/>
    <cellStyle name="20% - Акцент2 85 2" xfId="671"/>
    <cellStyle name="20% - Акцент2 85 3" xfId="3639"/>
    <cellStyle name="20% - Акцент2 85 4" xfId="3640"/>
    <cellStyle name="20% - Акцент2 86" xfId="672"/>
    <cellStyle name="20% - Акцент2 86 2" xfId="673"/>
    <cellStyle name="20% - Акцент2 86 3" xfId="3641"/>
    <cellStyle name="20% - Акцент2 86 4" xfId="3642"/>
    <cellStyle name="20% - Акцент2 87" xfId="674"/>
    <cellStyle name="20% - Акцент2 87 2" xfId="675"/>
    <cellStyle name="20% - Акцент2 87 3" xfId="3643"/>
    <cellStyle name="20% - Акцент2 87 4" xfId="3644"/>
    <cellStyle name="20% - Акцент2 88" xfId="676"/>
    <cellStyle name="20% - Акцент2 88 2" xfId="677"/>
    <cellStyle name="20% - Акцент2 88 3" xfId="3645"/>
    <cellStyle name="20% - Акцент2 88 4" xfId="3646"/>
    <cellStyle name="20% - Акцент2 89" xfId="678"/>
    <cellStyle name="20% - Акцент2 89 2" xfId="679"/>
    <cellStyle name="20% - Акцент2 89 3" xfId="3647"/>
    <cellStyle name="20% - Акцент2 89 4" xfId="3648"/>
    <cellStyle name="20% - Акцент2 9" xfId="680"/>
    <cellStyle name="20% - Акцент2 90" xfId="681"/>
    <cellStyle name="20% - Акцент2 90 2" xfId="682"/>
    <cellStyle name="20% - Акцент2 90 3" xfId="3649"/>
    <cellStyle name="20% - Акцент2 90 4" xfId="3650"/>
    <cellStyle name="20% - Акцент2 91" xfId="683"/>
    <cellStyle name="20% - Акцент2 91 2" xfId="684"/>
    <cellStyle name="20% - Акцент2 91 3" xfId="3651"/>
    <cellStyle name="20% - Акцент2 91 4" xfId="3652"/>
    <cellStyle name="20% - Акцент2 92" xfId="685"/>
    <cellStyle name="20% - Акцент2 92 2" xfId="686"/>
    <cellStyle name="20% - Акцент2 92 3" xfId="3653"/>
    <cellStyle name="20% - Акцент2 92 4" xfId="3654"/>
    <cellStyle name="20% - Акцент2 93" xfId="687"/>
    <cellStyle name="20% - Акцент2 93 2" xfId="688"/>
    <cellStyle name="20% - Акцент2 93 3" xfId="3655"/>
    <cellStyle name="20% - Акцент2 93 4" xfId="3656"/>
    <cellStyle name="20% - Акцент2 94" xfId="689"/>
    <cellStyle name="20% - Акцент2 94 2" xfId="690"/>
    <cellStyle name="20% - Акцент2 94 3" xfId="3657"/>
    <cellStyle name="20% - Акцент2 94 4" xfId="3658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" xfId="4373" builtinId="38" customBuiltin="1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29" xfId="4392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59"/>
    <cellStyle name="20% - Акцент3 50 4" xfId="3660"/>
    <cellStyle name="20% - Акцент3 50_ИД106142010 ДО 17.09.14" xfId="930"/>
    <cellStyle name="20% - Акцент3 51" xfId="931"/>
    <cellStyle name="20% - Акцент3 51 2" xfId="932"/>
    <cellStyle name="20% - Акцент3 51 3" xfId="3661"/>
    <cellStyle name="20% - Акцент3 51 4" xfId="3662"/>
    <cellStyle name="20% - Акцент3 51_ИД106142010 ДО 17.09.14" xfId="933"/>
    <cellStyle name="20% - Акцент3 52" xfId="934"/>
    <cellStyle name="20% - Акцент3 52 2" xfId="935"/>
    <cellStyle name="20% - Акцент3 52 3" xfId="3663"/>
    <cellStyle name="20% - Акцент3 52 4" xfId="3664"/>
    <cellStyle name="20% - Акцент3 52_ИД106142010 ДО 17.09.14" xfId="936"/>
    <cellStyle name="20% - Акцент3 53" xfId="937"/>
    <cellStyle name="20% - Акцент3 53 2" xfId="938"/>
    <cellStyle name="20% - Акцент3 53 3" xfId="3665"/>
    <cellStyle name="20% - Акцент3 53 4" xfId="3666"/>
    <cellStyle name="20% - Акцент3 53_ИД106142010 ДО 17.09.14" xfId="939"/>
    <cellStyle name="20% - Акцент3 54" xfId="940"/>
    <cellStyle name="20% - Акцент3 54 2" xfId="941"/>
    <cellStyle name="20% - Акцент3 54 3" xfId="3667"/>
    <cellStyle name="20% - Акцент3 54 4" xfId="3668"/>
    <cellStyle name="20% - Акцент3 54_ИД106142010 ДО 17.09.14" xfId="942"/>
    <cellStyle name="20% - Акцент3 55" xfId="943"/>
    <cellStyle name="20% - Акцент3 55 2" xfId="944"/>
    <cellStyle name="20% - Акцент3 55 3" xfId="3669"/>
    <cellStyle name="20% - Акцент3 55 4" xfId="3670"/>
    <cellStyle name="20% - Акцент3 55_ИД106142010 ДО 17.09.14" xfId="945"/>
    <cellStyle name="20% - Акцент3 56" xfId="946"/>
    <cellStyle name="20% - Акцент3 56 2" xfId="947"/>
    <cellStyle name="20% - Акцент3 56 3" xfId="3671"/>
    <cellStyle name="20% - Акцент3 56 4" xfId="3672"/>
    <cellStyle name="20% - Акцент3 56_ИД106142010 ДО 17.09.14" xfId="948"/>
    <cellStyle name="20% - Акцент3 57" xfId="949"/>
    <cellStyle name="20% - Акцент3 57 2" xfId="950"/>
    <cellStyle name="20% - Акцент3 57 3" xfId="3673"/>
    <cellStyle name="20% - Акцент3 57 4" xfId="3674"/>
    <cellStyle name="20% - Акцент3 57_ИД106142010 ДО 17.09.14" xfId="951"/>
    <cellStyle name="20% - Акцент3 58" xfId="952"/>
    <cellStyle name="20% - Акцент3 58 2" xfId="953"/>
    <cellStyle name="20% - Акцент3 58 3" xfId="3675"/>
    <cellStyle name="20% - Акцент3 58 4" xfId="3676"/>
    <cellStyle name="20% - Акцент3 58_ИД106142010 ДО 17.09.14" xfId="954"/>
    <cellStyle name="20% - Акцент3 59" xfId="955"/>
    <cellStyle name="20% - Акцент3 59 2" xfId="956"/>
    <cellStyle name="20% - Акцент3 59 3" xfId="3677"/>
    <cellStyle name="20% - Акцент3 59 4" xfId="3678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79"/>
    <cellStyle name="20% - Акцент3 60 4" xfId="3680"/>
    <cellStyle name="20% - Акцент3 60_ИД106142010 ДО 17.09.14" xfId="961"/>
    <cellStyle name="20% - Акцент3 61" xfId="962"/>
    <cellStyle name="20% - Акцент3 61 2" xfId="963"/>
    <cellStyle name="20% - Акцент3 61 3" xfId="3681"/>
    <cellStyle name="20% - Акцент3 61 4" xfId="3682"/>
    <cellStyle name="20% - Акцент3 61_ИД106142010 ДО 17.09.14" xfId="964"/>
    <cellStyle name="20% - Акцент3 62" xfId="965"/>
    <cellStyle name="20% - Акцент3 62 2" xfId="966"/>
    <cellStyle name="20% - Акцент3 62 3" xfId="3683"/>
    <cellStyle name="20% - Акцент3 62 4" xfId="3684"/>
    <cellStyle name="20% - Акцент3 62_ИД106142010 ДО 17.09.14" xfId="967"/>
    <cellStyle name="20% - Акцент3 63" xfId="968"/>
    <cellStyle name="20% - Акцент3 63 2" xfId="969"/>
    <cellStyle name="20% - Акцент3 63 3" xfId="3685"/>
    <cellStyle name="20% - Акцент3 63 4" xfId="3686"/>
    <cellStyle name="20% - Акцент3 63_ИД106142010 ДО 17.09.14" xfId="970"/>
    <cellStyle name="20% - Акцент3 64" xfId="971"/>
    <cellStyle name="20% - Акцент3 64 2" xfId="972"/>
    <cellStyle name="20% - Акцент3 64 3" xfId="3687"/>
    <cellStyle name="20% - Акцент3 64 4" xfId="3688"/>
    <cellStyle name="20% - Акцент3 64_ИД106142010 ДО 17.09.14" xfId="973"/>
    <cellStyle name="20% - Акцент3 65" xfId="974"/>
    <cellStyle name="20% - Акцент3 65 2" xfId="975"/>
    <cellStyle name="20% - Акцент3 65 3" xfId="3689"/>
    <cellStyle name="20% - Акцент3 65 4" xfId="3690"/>
    <cellStyle name="20% - Акцент3 65_ИД106142010 ДО 17.09.14" xfId="976"/>
    <cellStyle name="20% - Акцент3 66" xfId="977"/>
    <cellStyle name="20% - Акцент3 66 2" xfId="978"/>
    <cellStyle name="20% - Акцент3 66 3" xfId="3691"/>
    <cellStyle name="20% - Акцент3 66 4" xfId="3692"/>
    <cellStyle name="20% - Акцент3 67" xfId="979"/>
    <cellStyle name="20% - Акцент3 67 2" xfId="980"/>
    <cellStyle name="20% - Акцент3 67 3" xfId="3693"/>
    <cellStyle name="20% - Акцент3 67 4" xfId="3694"/>
    <cellStyle name="20% - Акцент3 68" xfId="981"/>
    <cellStyle name="20% - Акцент3 68 2" xfId="982"/>
    <cellStyle name="20% - Акцент3 68 3" xfId="3695"/>
    <cellStyle name="20% - Акцент3 68 4" xfId="3696"/>
    <cellStyle name="20% - Акцент3 69" xfId="983"/>
    <cellStyle name="20% - Акцент3 69 2" xfId="984"/>
    <cellStyle name="20% - Акцент3 69 3" xfId="3697"/>
    <cellStyle name="20% - Акцент3 69 4" xfId="3698"/>
    <cellStyle name="20% - Акцент3 7" xfId="985"/>
    <cellStyle name="20% - Акцент3 70" xfId="986"/>
    <cellStyle name="20% - Акцент3 70 2" xfId="987"/>
    <cellStyle name="20% - Акцент3 70 3" xfId="3699"/>
    <cellStyle name="20% - Акцент3 70 4" xfId="3700"/>
    <cellStyle name="20% - Акцент3 71" xfId="988"/>
    <cellStyle name="20% - Акцент3 71 2" xfId="989"/>
    <cellStyle name="20% - Акцент3 71 3" xfId="3701"/>
    <cellStyle name="20% - Акцент3 71 4" xfId="3702"/>
    <cellStyle name="20% - Акцент3 72" xfId="990"/>
    <cellStyle name="20% - Акцент3 72 2" xfId="991"/>
    <cellStyle name="20% - Акцент3 72 3" xfId="3703"/>
    <cellStyle name="20% - Акцент3 72 4" xfId="3704"/>
    <cellStyle name="20% - Акцент3 73" xfId="992"/>
    <cellStyle name="20% - Акцент3 73 2" xfId="993"/>
    <cellStyle name="20% - Акцент3 73 3" xfId="3705"/>
    <cellStyle name="20% - Акцент3 73 4" xfId="3706"/>
    <cellStyle name="20% - Акцент3 74" xfId="994"/>
    <cellStyle name="20% - Акцент3 74 2" xfId="995"/>
    <cellStyle name="20% - Акцент3 74 3" xfId="3707"/>
    <cellStyle name="20% - Акцент3 74 4" xfId="3708"/>
    <cellStyle name="20% - Акцент3 75" xfId="996"/>
    <cellStyle name="20% - Акцент3 75 2" xfId="997"/>
    <cellStyle name="20% - Акцент3 75 3" xfId="3709"/>
    <cellStyle name="20% - Акцент3 75 4" xfId="3710"/>
    <cellStyle name="20% - Акцент3 76" xfId="998"/>
    <cellStyle name="20% - Акцент3 76 2" xfId="999"/>
    <cellStyle name="20% - Акцент3 76 3" xfId="3711"/>
    <cellStyle name="20% - Акцент3 76 4" xfId="3712"/>
    <cellStyle name="20% - Акцент3 77" xfId="1000"/>
    <cellStyle name="20% - Акцент3 77 2" xfId="1001"/>
    <cellStyle name="20% - Акцент3 77 3" xfId="3713"/>
    <cellStyle name="20% - Акцент3 77 4" xfId="3714"/>
    <cellStyle name="20% - Акцент3 78" xfId="1002"/>
    <cellStyle name="20% - Акцент3 78 2" xfId="1003"/>
    <cellStyle name="20% - Акцент3 78 3" xfId="3715"/>
    <cellStyle name="20% - Акцент3 78 4" xfId="3716"/>
    <cellStyle name="20% - Акцент3 79" xfId="1004"/>
    <cellStyle name="20% - Акцент3 79 2" xfId="1005"/>
    <cellStyle name="20% - Акцент3 79 3" xfId="3717"/>
    <cellStyle name="20% - Акцент3 79 4" xfId="3718"/>
    <cellStyle name="20% - Акцент3 8" xfId="1006"/>
    <cellStyle name="20% - Акцент3 80" xfId="1007"/>
    <cellStyle name="20% - Акцент3 80 2" xfId="1008"/>
    <cellStyle name="20% - Акцент3 80 3" xfId="3719"/>
    <cellStyle name="20% - Акцент3 80 4" xfId="3720"/>
    <cellStyle name="20% - Акцент3 81" xfId="1009"/>
    <cellStyle name="20% - Акцент3 81 2" xfId="1010"/>
    <cellStyle name="20% - Акцент3 81 3" xfId="3721"/>
    <cellStyle name="20% - Акцент3 81 4" xfId="3722"/>
    <cellStyle name="20% - Акцент3 82" xfId="1011"/>
    <cellStyle name="20% - Акцент3 82 2" xfId="1012"/>
    <cellStyle name="20% - Акцент3 82 3" xfId="3723"/>
    <cellStyle name="20% - Акцент3 82 4" xfId="3724"/>
    <cellStyle name="20% - Акцент3 83" xfId="1013"/>
    <cellStyle name="20% - Акцент3 83 2" xfId="1014"/>
    <cellStyle name="20% - Акцент3 83 3" xfId="3725"/>
    <cellStyle name="20% - Акцент3 83 4" xfId="3726"/>
    <cellStyle name="20% - Акцент3 84" xfId="1015"/>
    <cellStyle name="20% - Акцент3 84 2" xfId="1016"/>
    <cellStyle name="20% - Акцент3 84 3" xfId="3727"/>
    <cellStyle name="20% - Акцент3 84 4" xfId="3728"/>
    <cellStyle name="20% - Акцент3 85" xfId="1017"/>
    <cellStyle name="20% - Акцент3 85 2" xfId="1018"/>
    <cellStyle name="20% - Акцент3 85 3" xfId="3729"/>
    <cellStyle name="20% - Акцент3 85 4" xfId="3730"/>
    <cellStyle name="20% - Акцент3 86" xfId="1019"/>
    <cellStyle name="20% - Акцент3 86 2" xfId="1020"/>
    <cellStyle name="20% - Акцент3 86 3" xfId="3731"/>
    <cellStyle name="20% - Акцент3 86 4" xfId="3732"/>
    <cellStyle name="20% - Акцент3 87" xfId="1021"/>
    <cellStyle name="20% - Акцент3 87 2" xfId="1022"/>
    <cellStyle name="20% - Акцент3 87 3" xfId="3733"/>
    <cellStyle name="20% - Акцент3 87 4" xfId="3734"/>
    <cellStyle name="20% - Акцент3 88" xfId="1023"/>
    <cellStyle name="20% - Акцент3 88 2" xfId="1024"/>
    <cellStyle name="20% - Акцент3 88 3" xfId="3735"/>
    <cellStyle name="20% - Акцент3 88 4" xfId="3736"/>
    <cellStyle name="20% - Акцент3 89" xfId="1025"/>
    <cellStyle name="20% - Акцент3 89 2" xfId="1026"/>
    <cellStyle name="20% - Акцент3 89 3" xfId="3737"/>
    <cellStyle name="20% - Акцент3 89 4" xfId="3738"/>
    <cellStyle name="20% - Акцент3 9" xfId="1027"/>
    <cellStyle name="20% - Акцент3 90" xfId="1028"/>
    <cellStyle name="20% - Акцент3 90 2" xfId="1029"/>
    <cellStyle name="20% - Акцент3 90 3" xfId="3739"/>
    <cellStyle name="20% - Акцент3 90 4" xfId="3740"/>
    <cellStyle name="20% - Акцент3 91" xfId="1030"/>
    <cellStyle name="20% - Акцент3 91 2" xfId="1031"/>
    <cellStyle name="20% - Акцент3 91 3" xfId="3741"/>
    <cellStyle name="20% - Акцент3 91 4" xfId="3742"/>
    <cellStyle name="20% - Акцент3 92" xfId="1032"/>
    <cellStyle name="20% - Акцент3 92 2" xfId="1033"/>
    <cellStyle name="20% - Акцент3 92 3" xfId="3743"/>
    <cellStyle name="20% - Акцент3 92 4" xfId="3744"/>
    <cellStyle name="20% - Акцент3 93" xfId="1034"/>
    <cellStyle name="20% - Акцент3 93 2" xfId="1035"/>
    <cellStyle name="20% - Акцент3 93 3" xfId="3745"/>
    <cellStyle name="20% - Акцент3 93 4" xfId="3746"/>
    <cellStyle name="20% - Акцент3 94" xfId="1036"/>
    <cellStyle name="20% - Акцент3 94 2" xfId="1037"/>
    <cellStyle name="20% - Акцент3 94 3" xfId="3747"/>
    <cellStyle name="20% - Акцент3 94 4" xfId="3748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" xfId="4376" builtinId="42" customBuiltin="1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29" xfId="4394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49"/>
    <cellStyle name="20% - Акцент4 50 4" xfId="3750"/>
    <cellStyle name="20% - Акцент4 50_ИД106142010 ДО 17.09.14" xfId="1277"/>
    <cellStyle name="20% - Акцент4 51" xfId="1278"/>
    <cellStyle name="20% - Акцент4 51 2" xfId="1279"/>
    <cellStyle name="20% - Акцент4 51 3" xfId="3751"/>
    <cellStyle name="20% - Акцент4 51 4" xfId="3752"/>
    <cellStyle name="20% - Акцент4 51_ИД106142010 ДО 17.09.14" xfId="1280"/>
    <cellStyle name="20% - Акцент4 52" xfId="1281"/>
    <cellStyle name="20% - Акцент4 52 2" xfId="1282"/>
    <cellStyle name="20% - Акцент4 52 3" xfId="3753"/>
    <cellStyle name="20% - Акцент4 52 4" xfId="3754"/>
    <cellStyle name="20% - Акцент4 52_ИД106142010 ДО 17.09.14" xfId="1283"/>
    <cellStyle name="20% - Акцент4 53" xfId="1284"/>
    <cellStyle name="20% - Акцент4 53 2" xfId="1285"/>
    <cellStyle name="20% - Акцент4 53 3" xfId="3755"/>
    <cellStyle name="20% - Акцент4 53 4" xfId="3756"/>
    <cellStyle name="20% - Акцент4 53_ИД106142010 ДО 17.09.14" xfId="1286"/>
    <cellStyle name="20% - Акцент4 54" xfId="1287"/>
    <cellStyle name="20% - Акцент4 54 2" xfId="1288"/>
    <cellStyle name="20% - Акцент4 54 3" xfId="3757"/>
    <cellStyle name="20% - Акцент4 54 4" xfId="3758"/>
    <cellStyle name="20% - Акцент4 54_ИД106142010 ДО 17.09.14" xfId="1289"/>
    <cellStyle name="20% - Акцент4 55" xfId="1290"/>
    <cellStyle name="20% - Акцент4 55 2" xfId="1291"/>
    <cellStyle name="20% - Акцент4 55 3" xfId="3759"/>
    <cellStyle name="20% - Акцент4 55 4" xfId="3760"/>
    <cellStyle name="20% - Акцент4 55_ИД106142010 ДО 17.09.14" xfId="1292"/>
    <cellStyle name="20% - Акцент4 56" xfId="1293"/>
    <cellStyle name="20% - Акцент4 56 2" xfId="1294"/>
    <cellStyle name="20% - Акцент4 56 3" xfId="3761"/>
    <cellStyle name="20% - Акцент4 56 4" xfId="3762"/>
    <cellStyle name="20% - Акцент4 56_ИД106142010 ДО 17.09.14" xfId="1295"/>
    <cellStyle name="20% - Акцент4 57" xfId="1296"/>
    <cellStyle name="20% - Акцент4 57 2" xfId="1297"/>
    <cellStyle name="20% - Акцент4 57 3" xfId="3763"/>
    <cellStyle name="20% - Акцент4 57 4" xfId="3764"/>
    <cellStyle name="20% - Акцент4 57_ИД106142010 ДО 17.09.14" xfId="1298"/>
    <cellStyle name="20% - Акцент4 58" xfId="1299"/>
    <cellStyle name="20% - Акцент4 58 2" xfId="1300"/>
    <cellStyle name="20% - Акцент4 58 3" xfId="3765"/>
    <cellStyle name="20% - Акцент4 58 4" xfId="3766"/>
    <cellStyle name="20% - Акцент4 58_ИД106142010 ДО 17.09.14" xfId="1301"/>
    <cellStyle name="20% - Акцент4 59" xfId="1302"/>
    <cellStyle name="20% - Акцент4 59 2" xfId="1303"/>
    <cellStyle name="20% - Акцент4 59 3" xfId="3767"/>
    <cellStyle name="20% - Акцент4 59 4" xfId="3768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69"/>
    <cellStyle name="20% - Акцент4 60 4" xfId="3770"/>
    <cellStyle name="20% - Акцент4 60_ИД106142010 ДО 17.09.14" xfId="1308"/>
    <cellStyle name="20% - Акцент4 61" xfId="1309"/>
    <cellStyle name="20% - Акцент4 61 2" xfId="1310"/>
    <cellStyle name="20% - Акцент4 61 3" xfId="3771"/>
    <cellStyle name="20% - Акцент4 61 4" xfId="3772"/>
    <cellStyle name="20% - Акцент4 61_ИД106142010 ДО 17.09.14" xfId="1311"/>
    <cellStyle name="20% - Акцент4 62" xfId="1312"/>
    <cellStyle name="20% - Акцент4 62 2" xfId="1313"/>
    <cellStyle name="20% - Акцент4 62 3" xfId="3773"/>
    <cellStyle name="20% - Акцент4 62 4" xfId="3774"/>
    <cellStyle name="20% - Акцент4 62_ИД106142010 ДО 17.09.14" xfId="1314"/>
    <cellStyle name="20% - Акцент4 63" xfId="1315"/>
    <cellStyle name="20% - Акцент4 63 2" xfId="1316"/>
    <cellStyle name="20% - Акцент4 63 3" xfId="3775"/>
    <cellStyle name="20% - Акцент4 63 4" xfId="3776"/>
    <cellStyle name="20% - Акцент4 63_ИД106142010 ДО 17.09.14" xfId="1317"/>
    <cellStyle name="20% - Акцент4 64" xfId="1318"/>
    <cellStyle name="20% - Акцент4 64 2" xfId="1319"/>
    <cellStyle name="20% - Акцент4 64 3" xfId="3777"/>
    <cellStyle name="20% - Акцент4 64 4" xfId="3778"/>
    <cellStyle name="20% - Акцент4 64_ИД106142010 ДО 17.09.14" xfId="1320"/>
    <cellStyle name="20% - Акцент4 65" xfId="1321"/>
    <cellStyle name="20% - Акцент4 65 2" xfId="1322"/>
    <cellStyle name="20% - Акцент4 65 3" xfId="3779"/>
    <cellStyle name="20% - Акцент4 65 4" xfId="3780"/>
    <cellStyle name="20% - Акцент4 65_ИД106142010 ДО 17.09.14" xfId="1323"/>
    <cellStyle name="20% - Акцент4 66" xfId="1324"/>
    <cellStyle name="20% - Акцент4 66 2" xfId="1325"/>
    <cellStyle name="20% - Акцент4 66 3" xfId="3781"/>
    <cellStyle name="20% - Акцент4 66 4" xfId="3782"/>
    <cellStyle name="20% - Акцент4 67" xfId="1326"/>
    <cellStyle name="20% - Акцент4 67 2" xfId="1327"/>
    <cellStyle name="20% - Акцент4 67 3" xfId="3783"/>
    <cellStyle name="20% - Акцент4 67 4" xfId="3784"/>
    <cellStyle name="20% - Акцент4 68" xfId="1328"/>
    <cellStyle name="20% - Акцент4 68 2" xfId="1329"/>
    <cellStyle name="20% - Акцент4 68 3" xfId="3785"/>
    <cellStyle name="20% - Акцент4 68 4" xfId="3786"/>
    <cellStyle name="20% - Акцент4 69" xfId="1330"/>
    <cellStyle name="20% - Акцент4 69 2" xfId="1331"/>
    <cellStyle name="20% - Акцент4 69 3" xfId="3787"/>
    <cellStyle name="20% - Акцент4 69 4" xfId="3788"/>
    <cellStyle name="20% - Акцент4 7" xfId="1332"/>
    <cellStyle name="20% - Акцент4 70" xfId="1333"/>
    <cellStyle name="20% - Акцент4 70 2" xfId="1334"/>
    <cellStyle name="20% - Акцент4 70 3" xfId="3789"/>
    <cellStyle name="20% - Акцент4 70 4" xfId="3790"/>
    <cellStyle name="20% - Акцент4 71" xfId="1335"/>
    <cellStyle name="20% - Акцент4 71 2" xfId="1336"/>
    <cellStyle name="20% - Акцент4 71 3" xfId="3791"/>
    <cellStyle name="20% - Акцент4 71 4" xfId="3792"/>
    <cellStyle name="20% - Акцент4 72" xfId="1337"/>
    <cellStyle name="20% - Акцент4 72 2" xfId="1338"/>
    <cellStyle name="20% - Акцент4 72 3" xfId="3793"/>
    <cellStyle name="20% - Акцент4 72 4" xfId="3794"/>
    <cellStyle name="20% - Акцент4 73" xfId="1339"/>
    <cellStyle name="20% - Акцент4 73 2" xfId="1340"/>
    <cellStyle name="20% - Акцент4 73 3" xfId="3795"/>
    <cellStyle name="20% - Акцент4 73 4" xfId="3796"/>
    <cellStyle name="20% - Акцент4 74" xfId="1341"/>
    <cellStyle name="20% - Акцент4 74 2" xfId="1342"/>
    <cellStyle name="20% - Акцент4 74 3" xfId="3797"/>
    <cellStyle name="20% - Акцент4 74 4" xfId="3798"/>
    <cellStyle name="20% - Акцент4 75" xfId="1343"/>
    <cellStyle name="20% - Акцент4 75 2" xfId="1344"/>
    <cellStyle name="20% - Акцент4 75 3" xfId="3799"/>
    <cellStyle name="20% - Акцент4 75 4" xfId="3800"/>
    <cellStyle name="20% - Акцент4 76" xfId="1345"/>
    <cellStyle name="20% - Акцент4 76 2" xfId="1346"/>
    <cellStyle name="20% - Акцент4 76 3" xfId="3801"/>
    <cellStyle name="20% - Акцент4 76 4" xfId="3802"/>
    <cellStyle name="20% - Акцент4 77" xfId="1347"/>
    <cellStyle name="20% - Акцент4 77 2" xfId="1348"/>
    <cellStyle name="20% - Акцент4 77 3" xfId="3803"/>
    <cellStyle name="20% - Акцент4 77 4" xfId="3804"/>
    <cellStyle name="20% - Акцент4 78" xfId="1349"/>
    <cellStyle name="20% - Акцент4 78 2" xfId="1350"/>
    <cellStyle name="20% - Акцент4 78 3" xfId="3805"/>
    <cellStyle name="20% - Акцент4 78 4" xfId="3806"/>
    <cellStyle name="20% - Акцент4 79" xfId="1351"/>
    <cellStyle name="20% - Акцент4 79 2" xfId="1352"/>
    <cellStyle name="20% - Акцент4 79 3" xfId="3807"/>
    <cellStyle name="20% - Акцент4 79 4" xfId="3808"/>
    <cellStyle name="20% - Акцент4 8" xfId="1353"/>
    <cellStyle name="20% - Акцент4 80" xfId="1354"/>
    <cellStyle name="20% - Акцент4 80 2" xfId="1355"/>
    <cellStyle name="20% - Акцент4 80 3" xfId="3809"/>
    <cellStyle name="20% - Акцент4 80 4" xfId="3810"/>
    <cellStyle name="20% - Акцент4 81" xfId="1356"/>
    <cellStyle name="20% - Акцент4 81 2" xfId="1357"/>
    <cellStyle name="20% - Акцент4 81 3" xfId="3811"/>
    <cellStyle name="20% - Акцент4 81 4" xfId="3812"/>
    <cellStyle name="20% - Акцент4 82" xfId="1358"/>
    <cellStyle name="20% - Акцент4 82 2" xfId="1359"/>
    <cellStyle name="20% - Акцент4 82 3" xfId="3813"/>
    <cellStyle name="20% - Акцент4 82 4" xfId="3814"/>
    <cellStyle name="20% - Акцент4 83" xfId="1360"/>
    <cellStyle name="20% - Акцент4 83 2" xfId="1361"/>
    <cellStyle name="20% - Акцент4 83 3" xfId="3815"/>
    <cellStyle name="20% - Акцент4 83 4" xfId="3816"/>
    <cellStyle name="20% - Акцент4 84" xfId="1362"/>
    <cellStyle name="20% - Акцент4 84 2" xfId="1363"/>
    <cellStyle name="20% - Акцент4 84 3" xfId="3817"/>
    <cellStyle name="20% - Акцент4 84 4" xfId="3818"/>
    <cellStyle name="20% - Акцент4 85" xfId="1364"/>
    <cellStyle name="20% - Акцент4 85 2" xfId="1365"/>
    <cellStyle name="20% - Акцент4 85 3" xfId="3819"/>
    <cellStyle name="20% - Акцент4 85 4" xfId="3820"/>
    <cellStyle name="20% - Акцент4 86" xfId="1366"/>
    <cellStyle name="20% - Акцент4 86 2" xfId="1367"/>
    <cellStyle name="20% - Акцент4 86 3" xfId="3821"/>
    <cellStyle name="20% - Акцент4 86 4" xfId="3822"/>
    <cellStyle name="20% - Акцент4 87" xfId="1368"/>
    <cellStyle name="20% - Акцент4 87 2" xfId="1369"/>
    <cellStyle name="20% - Акцент4 87 3" xfId="3823"/>
    <cellStyle name="20% - Акцент4 87 4" xfId="3824"/>
    <cellStyle name="20% - Акцент4 88" xfId="1370"/>
    <cellStyle name="20% - Акцент4 88 2" xfId="1371"/>
    <cellStyle name="20% - Акцент4 88 3" xfId="3825"/>
    <cellStyle name="20% - Акцент4 88 4" xfId="3826"/>
    <cellStyle name="20% - Акцент4 89" xfId="1372"/>
    <cellStyle name="20% - Акцент4 89 2" xfId="1373"/>
    <cellStyle name="20% - Акцент4 89 3" xfId="3827"/>
    <cellStyle name="20% - Акцент4 89 4" xfId="3828"/>
    <cellStyle name="20% - Акцент4 9" xfId="1374"/>
    <cellStyle name="20% - Акцент4 90" xfId="1375"/>
    <cellStyle name="20% - Акцент4 90 2" xfId="1376"/>
    <cellStyle name="20% - Акцент4 90 3" xfId="3829"/>
    <cellStyle name="20% - Акцент4 90 4" xfId="3830"/>
    <cellStyle name="20% - Акцент4 91" xfId="1377"/>
    <cellStyle name="20% - Акцент4 91 2" xfId="1378"/>
    <cellStyle name="20% - Акцент4 91 3" xfId="3831"/>
    <cellStyle name="20% - Акцент4 91 4" xfId="3832"/>
    <cellStyle name="20% - Акцент4 92" xfId="1379"/>
    <cellStyle name="20% - Акцент4 92 2" xfId="1380"/>
    <cellStyle name="20% - Акцент4 92 3" xfId="3833"/>
    <cellStyle name="20% - Акцент4 92 4" xfId="3834"/>
    <cellStyle name="20% - Акцент4 93" xfId="1381"/>
    <cellStyle name="20% - Акцент4 93 2" xfId="1382"/>
    <cellStyle name="20% - Акцент4 93 3" xfId="3835"/>
    <cellStyle name="20% - Акцент4 93 4" xfId="3836"/>
    <cellStyle name="20% - Акцент4 94" xfId="1383"/>
    <cellStyle name="20% - Акцент4 94 2" xfId="1384"/>
    <cellStyle name="20% - Акцент4 94 3" xfId="3837"/>
    <cellStyle name="20% - Акцент4 94 4" xfId="3838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" xfId="4379" builtinId="46" customBuiltin="1"/>
    <cellStyle name="20% - Акцент5 10" xfId="1395"/>
    <cellStyle name="20% - Акцент5 11" xfId="4396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" xfId="4382" builtinId="50" customBuiltin="1"/>
    <cellStyle name="20% - Акцент6 10" xfId="1406"/>
    <cellStyle name="20% - Акцент6 11" xfId="4398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" xfId="4368" builtinId="31" customBuiltin="1"/>
    <cellStyle name="40% - Акцент1 10" xfId="1423"/>
    <cellStyle name="40% - Акцент1 11" xfId="4389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" xfId="4371" builtinId="35" customBuiltin="1"/>
    <cellStyle name="40% - Акцент2 10" xfId="1434"/>
    <cellStyle name="40% - Акцент2 11" xfId="4391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" xfId="4374" builtinId="39" customBuiltin="1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29" xfId="4393"/>
    <cellStyle name="40% - Акцент3 13" xfId="1505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39"/>
    <cellStyle name="40% - Акцент3 50 4" xfId="3840"/>
    <cellStyle name="40% - Акцент3 50_ИД106142010 ДО 17.09.14" xfId="1674"/>
    <cellStyle name="40% - Акцент3 51" xfId="1675"/>
    <cellStyle name="40% - Акцент3 51 2" xfId="1676"/>
    <cellStyle name="40% - Акцент3 51 3" xfId="3841"/>
    <cellStyle name="40% - Акцент3 51 4" xfId="3842"/>
    <cellStyle name="40% - Акцент3 51_ИД106142010 ДО 17.09.14" xfId="1677"/>
    <cellStyle name="40% - Акцент3 52" xfId="1678"/>
    <cellStyle name="40% - Акцент3 52 2" xfId="1679"/>
    <cellStyle name="40% - Акцент3 52 3" xfId="3843"/>
    <cellStyle name="40% - Акцент3 52 4" xfId="3844"/>
    <cellStyle name="40% - Акцент3 52_ИД106142010 ДО 17.09.14" xfId="1680"/>
    <cellStyle name="40% - Акцент3 53" xfId="1681"/>
    <cellStyle name="40% - Акцент3 53 2" xfId="1682"/>
    <cellStyle name="40% - Акцент3 53 3" xfId="3845"/>
    <cellStyle name="40% - Акцент3 53 4" xfId="3846"/>
    <cellStyle name="40% - Акцент3 53_ИД106142010 ДО 17.09.14" xfId="1683"/>
    <cellStyle name="40% - Акцент3 54" xfId="1684"/>
    <cellStyle name="40% - Акцент3 54 2" xfId="1685"/>
    <cellStyle name="40% - Акцент3 54 3" xfId="3847"/>
    <cellStyle name="40% - Акцент3 54 4" xfId="3848"/>
    <cellStyle name="40% - Акцент3 54_ИД106142010 ДО 17.09.14" xfId="1686"/>
    <cellStyle name="40% - Акцент3 55" xfId="1687"/>
    <cellStyle name="40% - Акцент3 55 2" xfId="1688"/>
    <cellStyle name="40% - Акцент3 55 3" xfId="3849"/>
    <cellStyle name="40% - Акцент3 55 4" xfId="3850"/>
    <cellStyle name="40% - Акцент3 55_ИД106142010 ДО 17.09.14" xfId="1689"/>
    <cellStyle name="40% - Акцент3 56" xfId="1690"/>
    <cellStyle name="40% - Акцент3 56 2" xfId="1691"/>
    <cellStyle name="40% - Акцент3 56 3" xfId="3851"/>
    <cellStyle name="40% - Акцент3 56 4" xfId="3852"/>
    <cellStyle name="40% - Акцент3 56_ИД106142010 ДО 17.09.14" xfId="1692"/>
    <cellStyle name="40% - Акцент3 57" xfId="1693"/>
    <cellStyle name="40% - Акцент3 57 2" xfId="1694"/>
    <cellStyle name="40% - Акцент3 57 3" xfId="3853"/>
    <cellStyle name="40% - Акцент3 57 4" xfId="3854"/>
    <cellStyle name="40% - Акцент3 57_ИД106142010 ДО 17.09.14" xfId="1695"/>
    <cellStyle name="40% - Акцент3 58" xfId="1696"/>
    <cellStyle name="40% - Акцент3 58 2" xfId="1697"/>
    <cellStyle name="40% - Акцент3 58 3" xfId="3855"/>
    <cellStyle name="40% - Акцент3 58 4" xfId="3856"/>
    <cellStyle name="40% - Акцент3 58_ИД106142010 ДО 17.09.14" xfId="1698"/>
    <cellStyle name="40% - Акцент3 59" xfId="1699"/>
    <cellStyle name="40% - Акцент3 59 2" xfId="1700"/>
    <cellStyle name="40% - Акцент3 59 3" xfId="3857"/>
    <cellStyle name="40% - Акцент3 59 4" xfId="3858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59"/>
    <cellStyle name="40% - Акцент3 60 4" xfId="3860"/>
    <cellStyle name="40% - Акцент3 60_ИД106142010 ДО 17.09.14" xfId="1705"/>
    <cellStyle name="40% - Акцент3 61" xfId="1706"/>
    <cellStyle name="40% - Акцент3 61 2" xfId="1707"/>
    <cellStyle name="40% - Акцент3 61 3" xfId="3861"/>
    <cellStyle name="40% - Акцент3 61 4" xfId="3862"/>
    <cellStyle name="40% - Акцент3 61_ИД106142010 ДО 17.09.14" xfId="1708"/>
    <cellStyle name="40% - Акцент3 62" xfId="1709"/>
    <cellStyle name="40% - Акцент3 62 2" xfId="1710"/>
    <cellStyle name="40% - Акцент3 62 3" xfId="3863"/>
    <cellStyle name="40% - Акцент3 62 4" xfId="3864"/>
    <cellStyle name="40% - Акцент3 62_ИД106142010 ДО 17.09.14" xfId="1711"/>
    <cellStyle name="40% - Акцент3 63" xfId="1712"/>
    <cellStyle name="40% - Акцент3 63 2" xfId="1713"/>
    <cellStyle name="40% - Акцент3 63 3" xfId="3865"/>
    <cellStyle name="40% - Акцент3 63 4" xfId="3866"/>
    <cellStyle name="40% - Акцент3 63_ИД106142010 ДО 17.09.14" xfId="1714"/>
    <cellStyle name="40% - Акцент3 64" xfId="1715"/>
    <cellStyle name="40% - Акцент3 64 2" xfId="1716"/>
    <cellStyle name="40% - Акцент3 64 3" xfId="3867"/>
    <cellStyle name="40% - Акцент3 64 4" xfId="3868"/>
    <cellStyle name="40% - Акцент3 64_ИД106142010 ДО 17.09.14" xfId="1717"/>
    <cellStyle name="40% - Акцент3 65" xfId="1718"/>
    <cellStyle name="40% - Акцент3 65 2" xfId="1719"/>
    <cellStyle name="40% - Акцент3 65 3" xfId="3869"/>
    <cellStyle name="40% - Акцент3 65 4" xfId="3870"/>
    <cellStyle name="40% - Акцент3 65_ИД106142010 ДО 17.09.14" xfId="1720"/>
    <cellStyle name="40% - Акцент3 66" xfId="1721"/>
    <cellStyle name="40% - Акцент3 66 2" xfId="1722"/>
    <cellStyle name="40% - Акцент3 66 3" xfId="3871"/>
    <cellStyle name="40% - Акцент3 66 4" xfId="3872"/>
    <cellStyle name="40% - Акцент3 67" xfId="1723"/>
    <cellStyle name="40% - Акцент3 67 2" xfId="1724"/>
    <cellStyle name="40% - Акцент3 67 3" xfId="3873"/>
    <cellStyle name="40% - Акцент3 67 4" xfId="3874"/>
    <cellStyle name="40% - Акцент3 68" xfId="1725"/>
    <cellStyle name="40% - Акцент3 68 2" xfId="1726"/>
    <cellStyle name="40% - Акцент3 68 3" xfId="3875"/>
    <cellStyle name="40% - Акцент3 68 4" xfId="3876"/>
    <cellStyle name="40% - Акцент3 69" xfId="1727"/>
    <cellStyle name="40% - Акцент3 69 2" xfId="1728"/>
    <cellStyle name="40% - Акцент3 69 3" xfId="3877"/>
    <cellStyle name="40% - Акцент3 69 4" xfId="3878"/>
    <cellStyle name="40% - Акцент3 7" xfId="1729"/>
    <cellStyle name="40% - Акцент3 70" xfId="1730"/>
    <cellStyle name="40% - Акцент3 70 2" xfId="1731"/>
    <cellStyle name="40% - Акцент3 70 3" xfId="3879"/>
    <cellStyle name="40% - Акцент3 70 4" xfId="3880"/>
    <cellStyle name="40% - Акцент3 71" xfId="1732"/>
    <cellStyle name="40% - Акцент3 71 2" xfId="1733"/>
    <cellStyle name="40% - Акцент3 71 3" xfId="3881"/>
    <cellStyle name="40% - Акцент3 71 4" xfId="3882"/>
    <cellStyle name="40% - Акцент3 72" xfId="1734"/>
    <cellStyle name="40% - Акцент3 72 2" xfId="1735"/>
    <cellStyle name="40% - Акцент3 72 3" xfId="3883"/>
    <cellStyle name="40% - Акцент3 72 4" xfId="3884"/>
    <cellStyle name="40% - Акцент3 73" xfId="1736"/>
    <cellStyle name="40% - Акцент3 73 2" xfId="1737"/>
    <cellStyle name="40% - Акцент3 73 3" xfId="3885"/>
    <cellStyle name="40% - Акцент3 73 4" xfId="3886"/>
    <cellStyle name="40% - Акцент3 74" xfId="1738"/>
    <cellStyle name="40% - Акцент3 74 2" xfId="1739"/>
    <cellStyle name="40% - Акцент3 74 3" xfId="3887"/>
    <cellStyle name="40% - Акцент3 74 4" xfId="3888"/>
    <cellStyle name="40% - Акцент3 75" xfId="1740"/>
    <cellStyle name="40% - Акцент3 75 2" xfId="1741"/>
    <cellStyle name="40% - Акцент3 75 3" xfId="3889"/>
    <cellStyle name="40% - Акцент3 75 4" xfId="3890"/>
    <cellStyle name="40% - Акцент3 76" xfId="1742"/>
    <cellStyle name="40% - Акцент3 76 2" xfId="1743"/>
    <cellStyle name="40% - Акцент3 76 3" xfId="3891"/>
    <cellStyle name="40% - Акцент3 76 4" xfId="3892"/>
    <cellStyle name="40% - Акцент3 77" xfId="1744"/>
    <cellStyle name="40% - Акцент3 77 2" xfId="1745"/>
    <cellStyle name="40% - Акцент3 77 3" xfId="3893"/>
    <cellStyle name="40% - Акцент3 77 4" xfId="3894"/>
    <cellStyle name="40% - Акцент3 78" xfId="1746"/>
    <cellStyle name="40% - Акцент3 78 2" xfId="1747"/>
    <cellStyle name="40% - Акцент3 78 3" xfId="3895"/>
    <cellStyle name="40% - Акцент3 78 4" xfId="3896"/>
    <cellStyle name="40% - Акцент3 79" xfId="1748"/>
    <cellStyle name="40% - Акцент3 79 2" xfId="1749"/>
    <cellStyle name="40% - Акцент3 79 3" xfId="3897"/>
    <cellStyle name="40% - Акцент3 79 4" xfId="3898"/>
    <cellStyle name="40% - Акцент3 8" xfId="1750"/>
    <cellStyle name="40% - Акцент3 80" xfId="1751"/>
    <cellStyle name="40% - Акцент3 80 2" xfId="1752"/>
    <cellStyle name="40% - Акцент3 80 3" xfId="3899"/>
    <cellStyle name="40% - Акцент3 80 4" xfId="3900"/>
    <cellStyle name="40% - Акцент3 81" xfId="1753"/>
    <cellStyle name="40% - Акцент3 81 2" xfId="1754"/>
    <cellStyle name="40% - Акцент3 81 3" xfId="3901"/>
    <cellStyle name="40% - Акцент3 81 4" xfId="3902"/>
    <cellStyle name="40% - Акцент3 82" xfId="1755"/>
    <cellStyle name="40% - Акцент3 82 2" xfId="1756"/>
    <cellStyle name="40% - Акцент3 82 3" xfId="3903"/>
    <cellStyle name="40% - Акцент3 82 4" xfId="3904"/>
    <cellStyle name="40% - Акцент3 83" xfId="1757"/>
    <cellStyle name="40% - Акцент3 83 2" xfId="1758"/>
    <cellStyle name="40% - Акцент3 83 3" xfId="3905"/>
    <cellStyle name="40% - Акцент3 83 4" xfId="3906"/>
    <cellStyle name="40% - Акцент3 84" xfId="1759"/>
    <cellStyle name="40% - Акцент3 84 2" xfId="1760"/>
    <cellStyle name="40% - Акцент3 84 3" xfId="3907"/>
    <cellStyle name="40% - Акцент3 84 4" xfId="3908"/>
    <cellStyle name="40% - Акцент3 85" xfId="1761"/>
    <cellStyle name="40% - Акцент3 85 2" xfId="1762"/>
    <cellStyle name="40% - Акцент3 85 3" xfId="3909"/>
    <cellStyle name="40% - Акцент3 85 4" xfId="3910"/>
    <cellStyle name="40% - Акцент3 86" xfId="1763"/>
    <cellStyle name="40% - Акцент3 86 2" xfId="1764"/>
    <cellStyle name="40% - Акцент3 86 3" xfId="3911"/>
    <cellStyle name="40% - Акцент3 86 4" xfId="3912"/>
    <cellStyle name="40% - Акцент3 87" xfId="1765"/>
    <cellStyle name="40% - Акцент3 87 2" xfId="1766"/>
    <cellStyle name="40% - Акцент3 87 3" xfId="3913"/>
    <cellStyle name="40% - Акцент3 87 4" xfId="3914"/>
    <cellStyle name="40% - Акцент3 88" xfId="1767"/>
    <cellStyle name="40% - Акцент3 88 2" xfId="1768"/>
    <cellStyle name="40% - Акцент3 88 3" xfId="3915"/>
    <cellStyle name="40% - Акцент3 88 4" xfId="3916"/>
    <cellStyle name="40% - Акцент3 89" xfId="1769"/>
    <cellStyle name="40% - Акцент3 89 2" xfId="1770"/>
    <cellStyle name="40% - Акцент3 89 3" xfId="3917"/>
    <cellStyle name="40% - Акцент3 89 4" xfId="3918"/>
    <cellStyle name="40% - Акцент3 9" xfId="1771"/>
    <cellStyle name="40% - Акцент3 90" xfId="1772"/>
    <cellStyle name="40% - Акцент3 90 2" xfId="1773"/>
    <cellStyle name="40% - Акцент3 90 3" xfId="3919"/>
    <cellStyle name="40% - Акцент3 90 4" xfId="3920"/>
    <cellStyle name="40% - Акцент3 91" xfId="1774"/>
    <cellStyle name="40% - Акцент3 91 2" xfId="1775"/>
    <cellStyle name="40% - Акцент3 91 3" xfId="3921"/>
    <cellStyle name="40% - Акцент3 91 4" xfId="3922"/>
    <cellStyle name="40% - Акцент3 92" xfId="1776"/>
    <cellStyle name="40% - Акцент3 92 2" xfId="1777"/>
    <cellStyle name="40% - Акцент3 92 3" xfId="3923"/>
    <cellStyle name="40% - Акцент3 92 4" xfId="3924"/>
    <cellStyle name="40% - Акцент3 93" xfId="1778"/>
    <cellStyle name="40% - Акцент3 93 2" xfId="1779"/>
    <cellStyle name="40% - Акцент3 93 3" xfId="3925"/>
    <cellStyle name="40% - Акцент3 93 4" xfId="3926"/>
    <cellStyle name="40% - Акцент3 94" xfId="1780"/>
    <cellStyle name="40% - Акцент3 94 2" xfId="1781"/>
    <cellStyle name="40% - Акцент3 94 3" xfId="3927"/>
    <cellStyle name="40% - Акцент3 94 4" xfId="3928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" xfId="4377" builtinId="43" customBuiltin="1"/>
    <cellStyle name="40% - Акцент4 10" xfId="1792"/>
    <cellStyle name="40% - Акцент4 11" xfId="4395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" xfId="4380" builtinId="47" customBuiltin="1"/>
    <cellStyle name="40% - Акцент5 10" xfId="1803"/>
    <cellStyle name="40% - Акцент5 11" xfId="4397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" xfId="4383" builtinId="51" customBuiltin="1"/>
    <cellStyle name="40% - Акцент6 10" xfId="1814"/>
    <cellStyle name="40% - Акцент6 11" xfId="4399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" xfId="4369" builtinId="32" customBuiltin="1"/>
    <cellStyle name="60% - Акцент1 2" xfId="1831"/>
    <cellStyle name="60% - Акцент1 3" xfId="1832"/>
    <cellStyle name="60% - Акцент2" xfId="4372" builtinId="36" customBuiltin="1"/>
    <cellStyle name="60% - Акцент2 2" xfId="1833"/>
    <cellStyle name="60% - Акцент2 3" xfId="1834"/>
    <cellStyle name="60% - Акцент3" xfId="4375" builtinId="40" customBuiltin="1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29"/>
    <cellStyle name="60% - Акцент3 50 4" xfId="3930"/>
    <cellStyle name="60% - Акцент3 50_ИД106142010 ДО 17.09.14" xfId="2063"/>
    <cellStyle name="60% - Акцент3 51" xfId="2064"/>
    <cellStyle name="60% - Акцент3 51 2" xfId="2065"/>
    <cellStyle name="60% - Акцент3 51 3" xfId="3931"/>
    <cellStyle name="60% - Акцент3 51 4" xfId="3932"/>
    <cellStyle name="60% - Акцент3 51_ИД106142010 ДО 17.09.14" xfId="2066"/>
    <cellStyle name="60% - Акцент3 52" xfId="2067"/>
    <cellStyle name="60% - Акцент3 52 2" xfId="2068"/>
    <cellStyle name="60% - Акцент3 52 3" xfId="3933"/>
    <cellStyle name="60% - Акцент3 52 4" xfId="3934"/>
    <cellStyle name="60% - Акцент3 52_ИД106142010 ДО 17.09.14" xfId="2069"/>
    <cellStyle name="60% - Акцент3 53" xfId="2070"/>
    <cellStyle name="60% - Акцент3 53 2" xfId="2071"/>
    <cellStyle name="60% - Акцент3 53 3" xfId="3935"/>
    <cellStyle name="60% - Акцент3 53 4" xfId="3936"/>
    <cellStyle name="60% - Акцент3 53_ИД106142010 ДО 17.09.14" xfId="2072"/>
    <cellStyle name="60% - Акцент3 54" xfId="2073"/>
    <cellStyle name="60% - Акцент3 54 2" xfId="2074"/>
    <cellStyle name="60% - Акцент3 54 3" xfId="3937"/>
    <cellStyle name="60% - Акцент3 54 4" xfId="3938"/>
    <cellStyle name="60% - Акцент3 54_ИД106142010 ДО 17.09.14" xfId="2075"/>
    <cellStyle name="60% - Акцент3 55" xfId="2076"/>
    <cellStyle name="60% - Акцент3 55 2" xfId="2077"/>
    <cellStyle name="60% - Акцент3 55 3" xfId="3939"/>
    <cellStyle name="60% - Акцент3 55 4" xfId="3940"/>
    <cellStyle name="60% - Акцент3 55_ИД106142010 ДО 17.09.14" xfId="2078"/>
    <cellStyle name="60% - Акцент3 56" xfId="2079"/>
    <cellStyle name="60% - Акцент3 56 2" xfId="2080"/>
    <cellStyle name="60% - Акцент3 56 3" xfId="3941"/>
    <cellStyle name="60% - Акцент3 56 4" xfId="3942"/>
    <cellStyle name="60% - Акцент3 56_ИД106142010 ДО 17.09.14" xfId="2081"/>
    <cellStyle name="60% - Акцент3 57" xfId="2082"/>
    <cellStyle name="60% - Акцент3 57 2" xfId="2083"/>
    <cellStyle name="60% - Акцент3 57 3" xfId="3943"/>
    <cellStyle name="60% - Акцент3 57 4" xfId="3944"/>
    <cellStyle name="60% - Акцент3 57_ИД106142010 ДО 17.09.14" xfId="2084"/>
    <cellStyle name="60% - Акцент3 58" xfId="2085"/>
    <cellStyle name="60% - Акцент3 58 2" xfId="2086"/>
    <cellStyle name="60% - Акцент3 58 3" xfId="3945"/>
    <cellStyle name="60% - Акцент3 58 4" xfId="3946"/>
    <cellStyle name="60% - Акцент3 58_ИД106142010 ДО 17.09.14" xfId="2087"/>
    <cellStyle name="60% - Акцент3 59" xfId="2088"/>
    <cellStyle name="60% - Акцент3 59 2" xfId="2089"/>
    <cellStyle name="60% - Акцент3 59 3" xfId="3947"/>
    <cellStyle name="60% - Акцент3 59 4" xfId="3948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49"/>
    <cellStyle name="60% - Акцент3 60 4" xfId="3950"/>
    <cellStyle name="60% - Акцент3 60_ИД106142010 ДО 17.09.14" xfId="2094"/>
    <cellStyle name="60% - Акцент3 61" xfId="2095"/>
    <cellStyle name="60% - Акцент3 61 2" xfId="2096"/>
    <cellStyle name="60% - Акцент3 61 3" xfId="3951"/>
    <cellStyle name="60% - Акцент3 61 4" xfId="3952"/>
    <cellStyle name="60% - Акцент3 61_ИД106142010 ДО 17.09.14" xfId="2097"/>
    <cellStyle name="60% - Акцент3 62" xfId="2098"/>
    <cellStyle name="60% - Акцент3 62 2" xfId="2099"/>
    <cellStyle name="60% - Акцент3 62 3" xfId="3953"/>
    <cellStyle name="60% - Акцент3 62 4" xfId="3954"/>
    <cellStyle name="60% - Акцент3 62_ИД106142010 ДО 17.09.14" xfId="2100"/>
    <cellStyle name="60% - Акцент3 63" xfId="2101"/>
    <cellStyle name="60% - Акцент3 63 2" xfId="2102"/>
    <cellStyle name="60% - Акцент3 63 3" xfId="3955"/>
    <cellStyle name="60% - Акцент3 63 4" xfId="3956"/>
    <cellStyle name="60% - Акцент3 63_ИД106142010 ДО 17.09.14" xfId="2103"/>
    <cellStyle name="60% - Акцент3 64" xfId="2104"/>
    <cellStyle name="60% - Акцент3 64 2" xfId="2105"/>
    <cellStyle name="60% - Акцент3 64 3" xfId="3957"/>
    <cellStyle name="60% - Акцент3 64 4" xfId="3958"/>
    <cellStyle name="60% - Акцент3 64_ИД106142010 ДО 17.09.14" xfId="2106"/>
    <cellStyle name="60% - Акцент3 65" xfId="2107"/>
    <cellStyle name="60% - Акцент3 65 2" xfId="2108"/>
    <cellStyle name="60% - Акцент3 65 3" xfId="3959"/>
    <cellStyle name="60% - Акцент3 65 4" xfId="3960"/>
    <cellStyle name="60% - Акцент3 65_ИД106142010 ДО 17.09.14" xfId="2109"/>
    <cellStyle name="60% - Акцент3 66" xfId="2110"/>
    <cellStyle name="60% - Акцент3 66 2" xfId="2111"/>
    <cellStyle name="60% - Акцент3 66 3" xfId="3961"/>
    <cellStyle name="60% - Акцент3 66 4" xfId="3962"/>
    <cellStyle name="60% - Акцент3 67" xfId="2112"/>
    <cellStyle name="60% - Акцент3 67 2" xfId="2113"/>
    <cellStyle name="60% - Акцент3 67 3" xfId="3963"/>
    <cellStyle name="60% - Акцент3 67 4" xfId="3964"/>
    <cellStyle name="60% - Акцент3 68" xfId="2114"/>
    <cellStyle name="60% - Акцент3 68 2" xfId="2115"/>
    <cellStyle name="60% - Акцент3 68 3" xfId="3965"/>
    <cellStyle name="60% - Акцент3 68 4" xfId="3966"/>
    <cellStyle name="60% - Акцент3 69" xfId="2116"/>
    <cellStyle name="60% - Акцент3 69 2" xfId="2117"/>
    <cellStyle name="60% - Акцент3 69 3" xfId="3967"/>
    <cellStyle name="60% - Акцент3 69 4" xfId="3968"/>
    <cellStyle name="60% - Акцент3 7" xfId="2118"/>
    <cellStyle name="60% - Акцент3 70" xfId="2119"/>
    <cellStyle name="60% - Акцент3 70 2" xfId="2120"/>
    <cellStyle name="60% - Акцент3 70 3" xfId="3969"/>
    <cellStyle name="60% - Акцент3 70 4" xfId="3970"/>
    <cellStyle name="60% - Акцент3 71" xfId="2121"/>
    <cellStyle name="60% - Акцент3 71 2" xfId="2122"/>
    <cellStyle name="60% - Акцент3 71 3" xfId="3971"/>
    <cellStyle name="60% - Акцент3 71 4" xfId="3972"/>
    <cellStyle name="60% - Акцент3 72" xfId="2123"/>
    <cellStyle name="60% - Акцент3 72 2" xfId="2124"/>
    <cellStyle name="60% - Акцент3 72 3" xfId="3973"/>
    <cellStyle name="60% - Акцент3 72 4" xfId="3974"/>
    <cellStyle name="60% - Акцент3 73" xfId="2125"/>
    <cellStyle name="60% - Акцент3 73 2" xfId="2126"/>
    <cellStyle name="60% - Акцент3 73 3" xfId="3975"/>
    <cellStyle name="60% - Акцент3 73 4" xfId="3976"/>
    <cellStyle name="60% - Акцент3 74" xfId="2127"/>
    <cellStyle name="60% - Акцент3 74 2" xfId="2128"/>
    <cellStyle name="60% - Акцент3 74 3" xfId="3977"/>
    <cellStyle name="60% - Акцент3 74 4" xfId="3978"/>
    <cellStyle name="60% - Акцент3 75" xfId="2129"/>
    <cellStyle name="60% - Акцент3 75 2" xfId="2130"/>
    <cellStyle name="60% - Акцент3 75 3" xfId="3979"/>
    <cellStyle name="60% - Акцент3 75 4" xfId="3980"/>
    <cellStyle name="60% - Акцент3 76" xfId="2131"/>
    <cellStyle name="60% - Акцент3 76 2" xfId="2132"/>
    <cellStyle name="60% - Акцент3 76 3" xfId="3981"/>
    <cellStyle name="60% - Акцент3 76 4" xfId="3982"/>
    <cellStyle name="60% - Акцент3 77" xfId="2133"/>
    <cellStyle name="60% - Акцент3 77 2" xfId="2134"/>
    <cellStyle name="60% - Акцент3 77 3" xfId="3983"/>
    <cellStyle name="60% - Акцент3 77 4" xfId="3984"/>
    <cellStyle name="60% - Акцент3 78" xfId="2135"/>
    <cellStyle name="60% - Акцент3 78 2" xfId="2136"/>
    <cellStyle name="60% - Акцент3 78 3" xfId="3985"/>
    <cellStyle name="60% - Акцент3 78 4" xfId="3986"/>
    <cellStyle name="60% - Акцент3 79" xfId="2137"/>
    <cellStyle name="60% - Акцент3 79 2" xfId="2138"/>
    <cellStyle name="60% - Акцент3 79 3" xfId="3987"/>
    <cellStyle name="60% - Акцент3 79 4" xfId="3988"/>
    <cellStyle name="60% - Акцент3 8" xfId="2139"/>
    <cellStyle name="60% - Акцент3 80" xfId="2140"/>
    <cellStyle name="60% - Акцент3 80 2" xfId="2141"/>
    <cellStyle name="60% - Акцент3 80 3" xfId="3989"/>
    <cellStyle name="60% - Акцент3 80 4" xfId="3990"/>
    <cellStyle name="60% - Акцент3 81" xfId="2142"/>
    <cellStyle name="60% - Акцент3 81 2" xfId="2143"/>
    <cellStyle name="60% - Акцент3 81 3" xfId="3991"/>
    <cellStyle name="60% - Акцент3 81 4" xfId="3992"/>
    <cellStyle name="60% - Акцент3 82" xfId="2144"/>
    <cellStyle name="60% - Акцент3 82 2" xfId="2145"/>
    <cellStyle name="60% - Акцент3 82 3" xfId="3993"/>
    <cellStyle name="60% - Акцент3 82 4" xfId="3994"/>
    <cellStyle name="60% - Акцент3 83" xfId="2146"/>
    <cellStyle name="60% - Акцент3 83 2" xfId="2147"/>
    <cellStyle name="60% - Акцент3 83 3" xfId="3995"/>
    <cellStyle name="60% - Акцент3 83 4" xfId="3996"/>
    <cellStyle name="60% - Акцент3 84" xfId="2148"/>
    <cellStyle name="60% - Акцент3 84 2" xfId="2149"/>
    <cellStyle name="60% - Акцент3 84 3" xfId="3997"/>
    <cellStyle name="60% - Акцент3 84 4" xfId="3998"/>
    <cellStyle name="60% - Акцент3 85" xfId="2150"/>
    <cellStyle name="60% - Акцент3 85 2" xfId="2151"/>
    <cellStyle name="60% - Акцент3 85 3" xfId="3999"/>
    <cellStyle name="60% - Акцент3 85 4" xfId="4000"/>
    <cellStyle name="60% - Акцент3 86" xfId="2152"/>
    <cellStyle name="60% - Акцент3 86 2" xfId="2153"/>
    <cellStyle name="60% - Акцент3 86 3" xfId="4001"/>
    <cellStyle name="60% - Акцент3 86 4" xfId="4002"/>
    <cellStyle name="60% - Акцент3 87" xfId="2154"/>
    <cellStyle name="60% - Акцент3 87 2" xfId="2155"/>
    <cellStyle name="60% - Акцент3 87 3" xfId="4003"/>
    <cellStyle name="60% - Акцент3 87 4" xfId="4004"/>
    <cellStyle name="60% - Акцент3 88" xfId="2156"/>
    <cellStyle name="60% - Акцент3 88 2" xfId="2157"/>
    <cellStyle name="60% - Акцент3 88 3" xfId="4005"/>
    <cellStyle name="60% - Акцент3 88 4" xfId="4006"/>
    <cellStyle name="60% - Акцент3 89" xfId="2158"/>
    <cellStyle name="60% - Акцент3 89 2" xfId="2159"/>
    <cellStyle name="60% - Акцент3 89 3" xfId="4007"/>
    <cellStyle name="60% - Акцент3 89 4" xfId="4008"/>
    <cellStyle name="60% - Акцент3 9" xfId="2160"/>
    <cellStyle name="60% - Акцент3 90" xfId="2161"/>
    <cellStyle name="60% - Акцент3 90 2" xfId="2162"/>
    <cellStyle name="60% - Акцент3 90 3" xfId="4009"/>
    <cellStyle name="60% - Акцент3 90 4" xfId="4010"/>
    <cellStyle name="60% - Акцент3 91" xfId="2163"/>
    <cellStyle name="60% - Акцент3 91 2" xfId="2164"/>
    <cellStyle name="60% - Акцент3 91 3" xfId="4011"/>
    <cellStyle name="60% - Акцент3 91 4" xfId="4012"/>
    <cellStyle name="60% - Акцент3 92" xfId="2165"/>
    <cellStyle name="60% - Акцент3 92 2" xfId="2166"/>
    <cellStyle name="60% - Акцент3 92 3" xfId="4013"/>
    <cellStyle name="60% - Акцент3 92 4" xfId="4014"/>
    <cellStyle name="60% - Акцент3 93" xfId="2167"/>
    <cellStyle name="60% - Акцент3 93 2" xfId="2168"/>
    <cellStyle name="60% - Акцент3 93 3" xfId="4015"/>
    <cellStyle name="60% - Акцент3 93 4" xfId="4016"/>
    <cellStyle name="60% - Акцент3 94" xfId="2169"/>
    <cellStyle name="60% - Акцент3 94 2" xfId="2170"/>
    <cellStyle name="60% - Акцент3 94 3" xfId="4017"/>
    <cellStyle name="60% - Акцент3 94 4" xfId="4018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" xfId="4378" builtinId="44" customBuiltin="1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19"/>
    <cellStyle name="60% - Акцент4 50 4" xfId="4020"/>
    <cellStyle name="60% - Акцент4 50_ИД106142010 ДО 17.09.14" xfId="2409"/>
    <cellStyle name="60% - Акцент4 51" xfId="2410"/>
    <cellStyle name="60% - Акцент4 51 2" xfId="2411"/>
    <cellStyle name="60% - Акцент4 51 3" xfId="4021"/>
    <cellStyle name="60% - Акцент4 51 4" xfId="4022"/>
    <cellStyle name="60% - Акцент4 51_ИД106142010 ДО 17.09.14" xfId="2412"/>
    <cellStyle name="60% - Акцент4 52" xfId="2413"/>
    <cellStyle name="60% - Акцент4 52 2" xfId="2414"/>
    <cellStyle name="60% - Акцент4 52 3" xfId="4023"/>
    <cellStyle name="60% - Акцент4 52 4" xfId="4024"/>
    <cellStyle name="60% - Акцент4 52_ИД106142010 ДО 17.09.14" xfId="2415"/>
    <cellStyle name="60% - Акцент4 53" xfId="2416"/>
    <cellStyle name="60% - Акцент4 53 2" xfId="2417"/>
    <cellStyle name="60% - Акцент4 53 3" xfId="4025"/>
    <cellStyle name="60% - Акцент4 53 4" xfId="4026"/>
    <cellStyle name="60% - Акцент4 53_ИД106142010 ДО 17.09.14" xfId="2418"/>
    <cellStyle name="60% - Акцент4 54" xfId="2419"/>
    <cellStyle name="60% - Акцент4 54 2" xfId="2420"/>
    <cellStyle name="60% - Акцент4 54 3" xfId="4027"/>
    <cellStyle name="60% - Акцент4 54 4" xfId="4028"/>
    <cellStyle name="60% - Акцент4 54_ИД106142010 ДО 17.09.14" xfId="2421"/>
    <cellStyle name="60% - Акцент4 55" xfId="2422"/>
    <cellStyle name="60% - Акцент4 55 2" xfId="2423"/>
    <cellStyle name="60% - Акцент4 55 3" xfId="4029"/>
    <cellStyle name="60% - Акцент4 55 4" xfId="4030"/>
    <cellStyle name="60% - Акцент4 55_ИД106142010 ДО 17.09.14" xfId="2424"/>
    <cellStyle name="60% - Акцент4 56" xfId="2425"/>
    <cellStyle name="60% - Акцент4 56 2" xfId="2426"/>
    <cellStyle name="60% - Акцент4 56 3" xfId="4031"/>
    <cellStyle name="60% - Акцент4 56 4" xfId="4032"/>
    <cellStyle name="60% - Акцент4 56_ИД106142010 ДО 17.09.14" xfId="2427"/>
    <cellStyle name="60% - Акцент4 57" xfId="2428"/>
    <cellStyle name="60% - Акцент4 57 2" xfId="2429"/>
    <cellStyle name="60% - Акцент4 57 3" xfId="4033"/>
    <cellStyle name="60% - Акцент4 57 4" xfId="4034"/>
    <cellStyle name="60% - Акцент4 57_ИД106142010 ДО 17.09.14" xfId="2430"/>
    <cellStyle name="60% - Акцент4 58" xfId="2431"/>
    <cellStyle name="60% - Акцент4 58 2" xfId="2432"/>
    <cellStyle name="60% - Акцент4 58 3" xfId="4035"/>
    <cellStyle name="60% - Акцент4 58 4" xfId="4036"/>
    <cellStyle name="60% - Акцент4 58_ИД106142010 ДО 17.09.14" xfId="2433"/>
    <cellStyle name="60% - Акцент4 59" xfId="2434"/>
    <cellStyle name="60% - Акцент4 59 2" xfId="2435"/>
    <cellStyle name="60% - Акцент4 59 3" xfId="4037"/>
    <cellStyle name="60% - Акцент4 59 4" xfId="4038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39"/>
    <cellStyle name="60% - Акцент4 60 4" xfId="4040"/>
    <cellStyle name="60% - Акцент4 60_ИД106142010 ДО 17.09.14" xfId="2440"/>
    <cellStyle name="60% - Акцент4 61" xfId="2441"/>
    <cellStyle name="60% - Акцент4 61 2" xfId="2442"/>
    <cellStyle name="60% - Акцент4 61 3" xfId="4041"/>
    <cellStyle name="60% - Акцент4 61 4" xfId="4042"/>
    <cellStyle name="60% - Акцент4 61_ИД106142010 ДО 17.09.14" xfId="2443"/>
    <cellStyle name="60% - Акцент4 62" xfId="2444"/>
    <cellStyle name="60% - Акцент4 62 2" xfId="2445"/>
    <cellStyle name="60% - Акцент4 62 3" xfId="4043"/>
    <cellStyle name="60% - Акцент4 62 4" xfId="4044"/>
    <cellStyle name="60% - Акцент4 62_ИД106142010 ДО 17.09.14" xfId="2446"/>
    <cellStyle name="60% - Акцент4 63" xfId="2447"/>
    <cellStyle name="60% - Акцент4 63 2" xfId="2448"/>
    <cellStyle name="60% - Акцент4 63 3" xfId="4045"/>
    <cellStyle name="60% - Акцент4 63 4" xfId="4046"/>
    <cellStyle name="60% - Акцент4 63_ИД106142010 ДО 17.09.14" xfId="2449"/>
    <cellStyle name="60% - Акцент4 64" xfId="2450"/>
    <cellStyle name="60% - Акцент4 64 2" xfId="2451"/>
    <cellStyle name="60% - Акцент4 64 3" xfId="4047"/>
    <cellStyle name="60% - Акцент4 64 4" xfId="4048"/>
    <cellStyle name="60% - Акцент4 64_ИД106142010 ДО 17.09.14" xfId="2452"/>
    <cellStyle name="60% - Акцент4 65" xfId="2453"/>
    <cellStyle name="60% - Акцент4 65 2" xfId="2454"/>
    <cellStyle name="60% - Акцент4 65 3" xfId="4049"/>
    <cellStyle name="60% - Акцент4 65 4" xfId="4050"/>
    <cellStyle name="60% - Акцент4 65_ИД106142010 ДО 17.09.14" xfId="2455"/>
    <cellStyle name="60% - Акцент4 66" xfId="2456"/>
    <cellStyle name="60% - Акцент4 66 2" xfId="2457"/>
    <cellStyle name="60% - Акцент4 66 3" xfId="4051"/>
    <cellStyle name="60% - Акцент4 66 4" xfId="4052"/>
    <cellStyle name="60% - Акцент4 67" xfId="2458"/>
    <cellStyle name="60% - Акцент4 67 2" xfId="2459"/>
    <cellStyle name="60% - Акцент4 67 3" xfId="4053"/>
    <cellStyle name="60% - Акцент4 67 4" xfId="4054"/>
    <cellStyle name="60% - Акцент4 68" xfId="2460"/>
    <cellStyle name="60% - Акцент4 68 2" xfId="2461"/>
    <cellStyle name="60% - Акцент4 68 3" xfId="4055"/>
    <cellStyle name="60% - Акцент4 68 4" xfId="4056"/>
    <cellStyle name="60% - Акцент4 69" xfId="2462"/>
    <cellStyle name="60% - Акцент4 69 2" xfId="2463"/>
    <cellStyle name="60% - Акцент4 69 3" xfId="4057"/>
    <cellStyle name="60% - Акцент4 69 4" xfId="4058"/>
    <cellStyle name="60% - Акцент4 7" xfId="2464"/>
    <cellStyle name="60% - Акцент4 70" xfId="2465"/>
    <cellStyle name="60% - Акцент4 70 2" xfId="2466"/>
    <cellStyle name="60% - Акцент4 70 3" xfId="4059"/>
    <cellStyle name="60% - Акцент4 70 4" xfId="4060"/>
    <cellStyle name="60% - Акцент4 71" xfId="2467"/>
    <cellStyle name="60% - Акцент4 71 2" xfId="2468"/>
    <cellStyle name="60% - Акцент4 71 3" xfId="4061"/>
    <cellStyle name="60% - Акцент4 71 4" xfId="4062"/>
    <cellStyle name="60% - Акцент4 72" xfId="2469"/>
    <cellStyle name="60% - Акцент4 72 2" xfId="2470"/>
    <cellStyle name="60% - Акцент4 72 3" xfId="4063"/>
    <cellStyle name="60% - Акцент4 72 4" xfId="4064"/>
    <cellStyle name="60% - Акцент4 73" xfId="2471"/>
    <cellStyle name="60% - Акцент4 73 2" xfId="2472"/>
    <cellStyle name="60% - Акцент4 73 3" xfId="4065"/>
    <cellStyle name="60% - Акцент4 73 4" xfId="4066"/>
    <cellStyle name="60% - Акцент4 74" xfId="2473"/>
    <cellStyle name="60% - Акцент4 74 2" xfId="2474"/>
    <cellStyle name="60% - Акцент4 74 3" xfId="4067"/>
    <cellStyle name="60% - Акцент4 74 4" xfId="4068"/>
    <cellStyle name="60% - Акцент4 75" xfId="2475"/>
    <cellStyle name="60% - Акцент4 75 2" xfId="2476"/>
    <cellStyle name="60% - Акцент4 75 3" xfId="4069"/>
    <cellStyle name="60% - Акцент4 75 4" xfId="4070"/>
    <cellStyle name="60% - Акцент4 76" xfId="2477"/>
    <cellStyle name="60% - Акцент4 76 2" xfId="2478"/>
    <cellStyle name="60% - Акцент4 76 3" xfId="4071"/>
    <cellStyle name="60% - Акцент4 76 4" xfId="4072"/>
    <cellStyle name="60% - Акцент4 77" xfId="2479"/>
    <cellStyle name="60% - Акцент4 77 2" xfId="2480"/>
    <cellStyle name="60% - Акцент4 77 3" xfId="4073"/>
    <cellStyle name="60% - Акцент4 77 4" xfId="4074"/>
    <cellStyle name="60% - Акцент4 78" xfId="2481"/>
    <cellStyle name="60% - Акцент4 78 2" xfId="2482"/>
    <cellStyle name="60% - Акцент4 78 3" xfId="4075"/>
    <cellStyle name="60% - Акцент4 78 4" xfId="4076"/>
    <cellStyle name="60% - Акцент4 79" xfId="2483"/>
    <cellStyle name="60% - Акцент4 79 2" xfId="2484"/>
    <cellStyle name="60% - Акцент4 79 3" xfId="4077"/>
    <cellStyle name="60% - Акцент4 79 4" xfId="4078"/>
    <cellStyle name="60% - Акцент4 8" xfId="2485"/>
    <cellStyle name="60% - Акцент4 80" xfId="2486"/>
    <cellStyle name="60% - Акцент4 80 2" xfId="2487"/>
    <cellStyle name="60% - Акцент4 80 3" xfId="4079"/>
    <cellStyle name="60% - Акцент4 80 4" xfId="4080"/>
    <cellStyle name="60% - Акцент4 81" xfId="2488"/>
    <cellStyle name="60% - Акцент4 81 2" xfId="2489"/>
    <cellStyle name="60% - Акцент4 81 3" xfId="4081"/>
    <cellStyle name="60% - Акцент4 81 4" xfId="4082"/>
    <cellStyle name="60% - Акцент4 82" xfId="2490"/>
    <cellStyle name="60% - Акцент4 82 2" xfId="2491"/>
    <cellStyle name="60% - Акцент4 82 3" xfId="4083"/>
    <cellStyle name="60% - Акцент4 82 4" xfId="4084"/>
    <cellStyle name="60% - Акцент4 83" xfId="2492"/>
    <cellStyle name="60% - Акцент4 83 2" xfId="2493"/>
    <cellStyle name="60% - Акцент4 83 3" xfId="4085"/>
    <cellStyle name="60% - Акцент4 83 4" xfId="4086"/>
    <cellStyle name="60% - Акцент4 84" xfId="2494"/>
    <cellStyle name="60% - Акцент4 84 2" xfId="2495"/>
    <cellStyle name="60% - Акцент4 84 3" xfId="4087"/>
    <cellStyle name="60% - Акцент4 84 4" xfId="4088"/>
    <cellStyle name="60% - Акцент4 85" xfId="2496"/>
    <cellStyle name="60% - Акцент4 85 2" xfId="2497"/>
    <cellStyle name="60% - Акцент4 85 3" xfId="4089"/>
    <cellStyle name="60% - Акцент4 85 4" xfId="4090"/>
    <cellStyle name="60% - Акцент4 86" xfId="2498"/>
    <cellStyle name="60% - Акцент4 86 2" xfId="2499"/>
    <cellStyle name="60% - Акцент4 86 3" xfId="4091"/>
    <cellStyle name="60% - Акцент4 86 4" xfId="4092"/>
    <cellStyle name="60% - Акцент4 87" xfId="2500"/>
    <cellStyle name="60% - Акцент4 87 2" xfId="2501"/>
    <cellStyle name="60% - Акцент4 87 3" xfId="4093"/>
    <cellStyle name="60% - Акцент4 87 4" xfId="4094"/>
    <cellStyle name="60% - Акцент4 88" xfId="2502"/>
    <cellStyle name="60% - Акцент4 88 2" xfId="2503"/>
    <cellStyle name="60% - Акцент4 88 3" xfId="4095"/>
    <cellStyle name="60% - Акцент4 88 4" xfId="4096"/>
    <cellStyle name="60% - Акцент4 89" xfId="2504"/>
    <cellStyle name="60% - Акцент4 89 2" xfId="2505"/>
    <cellStyle name="60% - Акцент4 89 3" xfId="4097"/>
    <cellStyle name="60% - Акцент4 89 4" xfId="4098"/>
    <cellStyle name="60% - Акцент4 9" xfId="2506"/>
    <cellStyle name="60% - Акцент4 90" xfId="2507"/>
    <cellStyle name="60% - Акцент4 90 2" xfId="2508"/>
    <cellStyle name="60% - Акцент4 90 3" xfId="4099"/>
    <cellStyle name="60% - Акцент4 90 4" xfId="4100"/>
    <cellStyle name="60% - Акцент4 91" xfId="2509"/>
    <cellStyle name="60% - Акцент4 91 2" xfId="2510"/>
    <cellStyle name="60% - Акцент4 91 3" xfId="4101"/>
    <cellStyle name="60% - Акцент4 91 4" xfId="4102"/>
    <cellStyle name="60% - Акцент4 92" xfId="2511"/>
    <cellStyle name="60% - Акцент4 92 2" xfId="2512"/>
    <cellStyle name="60% - Акцент4 92 3" xfId="4103"/>
    <cellStyle name="60% - Акцент4 92 4" xfId="4104"/>
    <cellStyle name="60% - Акцент4 93" xfId="2513"/>
    <cellStyle name="60% - Акцент4 93 2" xfId="2514"/>
    <cellStyle name="60% - Акцент4 93 3" xfId="4105"/>
    <cellStyle name="60% - Акцент4 93 4" xfId="4106"/>
    <cellStyle name="60% - Акцент4 94" xfId="2515"/>
    <cellStyle name="60% - Акцент4 94 2" xfId="2516"/>
    <cellStyle name="60% - Акцент4 94 3" xfId="4107"/>
    <cellStyle name="60% - Акцент4 94 4" xfId="4108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" xfId="4381" builtinId="48" customBuiltin="1"/>
    <cellStyle name="60% - Акцент5 2" xfId="2527"/>
    <cellStyle name="60% - Акцент5 3" xfId="2528"/>
    <cellStyle name="60% - Акцент6" xfId="4384" builtinId="52" customBuiltin="1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09"/>
    <cellStyle name="60% - Акцент6 50 4" xfId="4110"/>
    <cellStyle name="60% - Акцент6 50_ИД106142010 ДО 17.09.14" xfId="2757"/>
    <cellStyle name="60% - Акцент6 51" xfId="2758"/>
    <cellStyle name="60% - Акцент6 51 2" xfId="2759"/>
    <cellStyle name="60% - Акцент6 51 3" xfId="4111"/>
    <cellStyle name="60% - Акцент6 51 4" xfId="4112"/>
    <cellStyle name="60% - Акцент6 51_ИД106142010 ДО 17.09.14" xfId="2760"/>
    <cellStyle name="60% - Акцент6 52" xfId="2761"/>
    <cellStyle name="60% - Акцент6 52 2" xfId="2762"/>
    <cellStyle name="60% - Акцент6 52 3" xfId="4113"/>
    <cellStyle name="60% - Акцент6 52 4" xfId="4114"/>
    <cellStyle name="60% - Акцент6 52_ИД106142010 ДО 17.09.14" xfId="2763"/>
    <cellStyle name="60% - Акцент6 53" xfId="2764"/>
    <cellStyle name="60% - Акцент6 53 2" xfId="2765"/>
    <cellStyle name="60% - Акцент6 53 3" xfId="4115"/>
    <cellStyle name="60% - Акцент6 53 4" xfId="4116"/>
    <cellStyle name="60% - Акцент6 53_ИД106142010 ДО 17.09.14" xfId="2766"/>
    <cellStyle name="60% - Акцент6 54" xfId="2767"/>
    <cellStyle name="60% - Акцент6 54 2" xfId="2768"/>
    <cellStyle name="60% - Акцент6 54 3" xfId="4117"/>
    <cellStyle name="60% - Акцент6 54 4" xfId="4118"/>
    <cellStyle name="60% - Акцент6 54_ИД106142010 ДО 17.09.14" xfId="2769"/>
    <cellStyle name="60% - Акцент6 55" xfId="2770"/>
    <cellStyle name="60% - Акцент6 55 2" xfId="2771"/>
    <cellStyle name="60% - Акцент6 55 3" xfId="4119"/>
    <cellStyle name="60% - Акцент6 55 4" xfId="4120"/>
    <cellStyle name="60% - Акцент6 55_ИД106142010 ДО 17.09.14" xfId="2772"/>
    <cellStyle name="60% - Акцент6 56" xfId="2773"/>
    <cellStyle name="60% - Акцент6 56 2" xfId="2774"/>
    <cellStyle name="60% - Акцент6 56 3" xfId="4121"/>
    <cellStyle name="60% - Акцент6 56 4" xfId="4122"/>
    <cellStyle name="60% - Акцент6 56_ИД106142010 ДО 17.09.14" xfId="2775"/>
    <cellStyle name="60% - Акцент6 57" xfId="2776"/>
    <cellStyle name="60% - Акцент6 57 2" xfId="2777"/>
    <cellStyle name="60% - Акцент6 57 3" xfId="4123"/>
    <cellStyle name="60% - Акцент6 57 4" xfId="4124"/>
    <cellStyle name="60% - Акцент6 57_ИД106142010 ДО 17.09.14" xfId="2778"/>
    <cellStyle name="60% - Акцент6 58" xfId="2779"/>
    <cellStyle name="60% - Акцент6 58 2" xfId="2780"/>
    <cellStyle name="60% - Акцент6 58 3" xfId="4125"/>
    <cellStyle name="60% - Акцент6 58 4" xfId="4126"/>
    <cellStyle name="60% - Акцент6 58_ИД106142010 ДО 17.09.14" xfId="2781"/>
    <cellStyle name="60% - Акцент6 59" xfId="2782"/>
    <cellStyle name="60% - Акцент6 59 2" xfId="2783"/>
    <cellStyle name="60% - Акцент6 59 3" xfId="4127"/>
    <cellStyle name="60% - Акцент6 59 4" xfId="4128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29"/>
    <cellStyle name="60% - Акцент6 60 4" xfId="4130"/>
    <cellStyle name="60% - Акцент6 60_ИД106142010 ДО 17.09.14" xfId="2788"/>
    <cellStyle name="60% - Акцент6 61" xfId="2789"/>
    <cellStyle name="60% - Акцент6 61 2" xfId="2790"/>
    <cellStyle name="60% - Акцент6 61 3" xfId="4131"/>
    <cellStyle name="60% - Акцент6 61 4" xfId="4132"/>
    <cellStyle name="60% - Акцент6 61_ИД106142010 ДО 17.09.14" xfId="2791"/>
    <cellStyle name="60% - Акцент6 62" xfId="2792"/>
    <cellStyle name="60% - Акцент6 62 2" xfId="2793"/>
    <cellStyle name="60% - Акцент6 62 3" xfId="4133"/>
    <cellStyle name="60% - Акцент6 62 4" xfId="4134"/>
    <cellStyle name="60% - Акцент6 62_ИД106142010 ДО 17.09.14" xfId="2794"/>
    <cellStyle name="60% - Акцент6 63" xfId="2795"/>
    <cellStyle name="60% - Акцент6 63 2" xfId="2796"/>
    <cellStyle name="60% - Акцент6 63 3" xfId="4135"/>
    <cellStyle name="60% - Акцент6 63 4" xfId="4136"/>
    <cellStyle name="60% - Акцент6 63_ИД106142010 ДО 17.09.14" xfId="2797"/>
    <cellStyle name="60% - Акцент6 64" xfId="2798"/>
    <cellStyle name="60% - Акцент6 64 2" xfId="2799"/>
    <cellStyle name="60% - Акцент6 64 3" xfId="4137"/>
    <cellStyle name="60% - Акцент6 64 4" xfId="4138"/>
    <cellStyle name="60% - Акцент6 64_ИД106142010 ДО 17.09.14" xfId="2800"/>
    <cellStyle name="60% - Акцент6 65" xfId="2801"/>
    <cellStyle name="60% - Акцент6 65 2" xfId="2802"/>
    <cellStyle name="60% - Акцент6 65 3" xfId="4139"/>
    <cellStyle name="60% - Акцент6 65 4" xfId="4140"/>
    <cellStyle name="60% - Акцент6 65_ИД106142010 ДО 17.09.14" xfId="2803"/>
    <cellStyle name="60% - Акцент6 66" xfId="2804"/>
    <cellStyle name="60% - Акцент6 66 2" xfId="2805"/>
    <cellStyle name="60% - Акцент6 66 3" xfId="4141"/>
    <cellStyle name="60% - Акцент6 66 4" xfId="4142"/>
    <cellStyle name="60% - Акцент6 67" xfId="2806"/>
    <cellStyle name="60% - Акцент6 67 2" xfId="2807"/>
    <cellStyle name="60% - Акцент6 67 3" xfId="4143"/>
    <cellStyle name="60% - Акцент6 67 4" xfId="4144"/>
    <cellStyle name="60% - Акцент6 68" xfId="2808"/>
    <cellStyle name="60% - Акцент6 68 2" xfId="2809"/>
    <cellStyle name="60% - Акцент6 68 3" xfId="4145"/>
    <cellStyle name="60% - Акцент6 68 4" xfId="4146"/>
    <cellStyle name="60% - Акцент6 69" xfId="2810"/>
    <cellStyle name="60% - Акцент6 69 2" xfId="2811"/>
    <cellStyle name="60% - Акцент6 69 3" xfId="4147"/>
    <cellStyle name="60% - Акцент6 69 4" xfId="4148"/>
    <cellStyle name="60% - Акцент6 7" xfId="2812"/>
    <cellStyle name="60% - Акцент6 70" xfId="2813"/>
    <cellStyle name="60% - Акцент6 70 2" xfId="2814"/>
    <cellStyle name="60% - Акцент6 70 3" xfId="4149"/>
    <cellStyle name="60% - Акцент6 70 4" xfId="4150"/>
    <cellStyle name="60% - Акцент6 71" xfId="2815"/>
    <cellStyle name="60% - Акцент6 71 2" xfId="2816"/>
    <cellStyle name="60% - Акцент6 71 3" xfId="4151"/>
    <cellStyle name="60% - Акцент6 71 4" xfId="4152"/>
    <cellStyle name="60% - Акцент6 72" xfId="2817"/>
    <cellStyle name="60% - Акцент6 72 2" xfId="2818"/>
    <cellStyle name="60% - Акцент6 72 3" xfId="4153"/>
    <cellStyle name="60% - Акцент6 72 4" xfId="4154"/>
    <cellStyle name="60% - Акцент6 73" xfId="2819"/>
    <cellStyle name="60% - Акцент6 73 2" xfId="2820"/>
    <cellStyle name="60% - Акцент6 73 3" xfId="4155"/>
    <cellStyle name="60% - Акцент6 73 4" xfId="4156"/>
    <cellStyle name="60% - Акцент6 74" xfId="2821"/>
    <cellStyle name="60% - Акцент6 74 2" xfId="2822"/>
    <cellStyle name="60% - Акцент6 74 3" xfId="4157"/>
    <cellStyle name="60% - Акцент6 74 4" xfId="4158"/>
    <cellStyle name="60% - Акцент6 75" xfId="2823"/>
    <cellStyle name="60% - Акцент6 75 2" xfId="2824"/>
    <cellStyle name="60% - Акцент6 75 3" xfId="4159"/>
    <cellStyle name="60% - Акцент6 75 4" xfId="4160"/>
    <cellStyle name="60% - Акцент6 76" xfId="2825"/>
    <cellStyle name="60% - Акцент6 76 2" xfId="2826"/>
    <cellStyle name="60% - Акцент6 76 3" xfId="4161"/>
    <cellStyle name="60% - Акцент6 76 4" xfId="4162"/>
    <cellStyle name="60% - Акцент6 77" xfId="2827"/>
    <cellStyle name="60% - Акцент6 77 2" xfId="2828"/>
    <cellStyle name="60% - Акцент6 77 3" xfId="4163"/>
    <cellStyle name="60% - Акцент6 77 4" xfId="4164"/>
    <cellStyle name="60% - Акцент6 78" xfId="2829"/>
    <cellStyle name="60% - Акцент6 78 2" xfId="2830"/>
    <cellStyle name="60% - Акцент6 78 3" xfId="4165"/>
    <cellStyle name="60% - Акцент6 78 4" xfId="4166"/>
    <cellStyle name="60% - Акцент6 79" xfId="2831"/>
    <cellStyle name="60% - Акцент6 79 2" xfId="2832"/>
    <cellStyle name="60% - Акцент6 79 3" xfId="4167"/>
    <cellStyle name="60% - Акцент6 79 4" xfId="4168"/>
    <cellStyle name="60% - Акцент6 8" xfId="2833"/>
    <cellStyle name="60% - Акцент6 80" xfId="2834"/>
    <cellStyle name="60% - Акцент6 80 2" xfId="2835"/>
    <cellStyle name="60% - Акцент6 80 3" xfId="4169"/>
    <cellStyle name="60% - Акцент6 80 4" xfId="4170"/>
    <cellStyle name="60% - Акцент6 81" xfId="2836"/>
    <cellStyle name="60% - Акцент6 81 2" xfId="2837"/>
    <cellStyle name="60% - Акцент6 81 3" xfId="4171"/>
    <cellStyle name="60% - Акцент6 81 4" xfId="4172"/>
    <cellStyle name="60% - Акцент6 82" xfId="2838"/>
    <cellStyle name="60% - Акцент6 82 2" xfId="2839"/>
    <cellStyle name="60% - Акцент6 82 3" xfId="4173"/>
    <cellStyle name="60% - Акцент6 82 4" xfId="4174"/>
    <cellStyle name="60% - Акцент6 83" xfId="2840"/>
    <cellStyle name="60% - Акцент6 83 2" xfId="2841"/>
    <cellStyle name="60% - Акцент6 83 3" xfId="4175"/>
    <cellStyle name="60% - Акцент6 83 4" xfId="4176"/>
    <cellStyle name="60% - Акцент6 84" xfId="2842"/>
    <cellStyle name="60% - Акцент6 84 2" xfId="2843"/>
    <cellStyle name="60% - Акцент6 84 3" xfId="4177"/>
    <cellStyle name="60% - Акцент6 84 4" xfId="4178"/>
    <cellStyle name="60% - Акцент6 85" xfId="2844"/>
    <cellStyle name="60% - Акцент6 85 2" xfId="2845"/>
    <cellStyle name="60% - Акцент6 85 3" xfId="4179"/>
    <cellStyle name="60% - Акцент6 85 4" xfId="4180"/>
    <cellStyle name="60% - Акцент6 86" xfId="2846"/>
    <cellStyle name="60% - Акцент6 86 2" xfId="2847"/>
    <cellStyle name="60% - Акцент6 86 3" xfId="4181"/>
    <cellStyle name="60% - Акцент6 86 4" xfId="4182"/>
    <cellStyle name="60% - Акцент6 87" xfId="2848"/>
    <cellStyle name="60% - Акцент6 87 2" xfId="2849"/>
    <cellStyle name="60% - Акцент6 87 3" xfId="4183"/>
    <cellStyle name="60% - Акцент6 87 4" xfId="4184"/>
    <cellStyle name="60% - Акцент6 88" xfId="2850"/>
    <cellStyle name="60% - Акцент6 88 2" xfId="2851"/>
    <cellStyle name="60% - Акцент6 88 3" xfId="4185"/>
    <cellStyle name="60% - Акцент6 88 4" xfId="4186"/>
    <cellStyle name="60% - Акцент6 89" xfId="2852"/>
    <cellStyle name="60% - Акцент6 89 2" xfId="2853"/>
    <cellStyle name="60% - Акцент6 89 3" xfId="4187"/>
    <cellStyle name="60% - Акцент6 89 4" xfId="4188"/>
    <cellStyle name="60% - Акцент6 9" xfId="2854"/>
    <cellStyle name="60% - Акцент6 90" xfId="2855"/>
    <cellStyle name="60% - Акцент6 90 2" xfId="2856"/>
    <cellStyle name="60% - Акцент6 90 3" xfId="4189"/>
    <cellStyle name="60% - Акцент6 90 4" xfId="4190"/>
    <cellStyle name="60% - Акцент6 91" xfId="2857"/>
    <cellStyle name="60% - Акцент6 91 2" xfId="2858"/>
    <cellStyle name="60% - Акцент6 91 3" xfId="4191"/>
    <cellStyle name="60% - Акцент6 91 4" xfId="4192"/>
    <cellStyle name="60% - Акцент6 92" xfId="2859"/>
    <cellStyle name="60% - Акцент6 92 2" xfId="2860"/>
    <cellStyle name="60% - Акцент6 92 3" xfId="4193"/>
    <cellStyle name="60% - Акцент6 92 4" xfId="4194"/>
    <cellStyle name="60% - Акцент6 93" xfId="2861"/>
    <cellStyle name="60% - Акцент6 93 2" xfId="2862"/>
    <cellStyle name="60% - Акцент6 93 3" xfId="4195"/>
    <cellStyle name="60% - Акцент6 93 4" xfId="4196"/>
    <cellStyle name="60% - Акцент6 94" xfId="2863"/>
    <cellStyle name="60% - Акцент6 94 2" xfId="2864"/>
    <cellStyle name="60% - Акцент6 94 3" xfId="4197"/>
    <cellStyle name="60% - Акцент6 94 4" xfId="4198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азвание 4" xfId="2976"/>
    <cellStyle name="Нейтральный" xfId="2977" builtinId="28" customBuiltin="1"/>
    <cellStyle name="Нейтральный 2" xfId="2978"/>
    <cellStyle name="Нейтральный 3" xfId="2979"/>
    <cellStyle name="Обычный" xfId="0" builtinId="0"/>
    <cellStyle name="Обычный 10" xfId="2980"/>
    <cellStyle name="Обычный 11" xfId="2981"/>
    <cellStyle name="Обычный 12" xfId="2982"/>
    <cellStyle name="Обычный 13" xfId="2983"/>
    <cellStyle name="Обычный 14" xfId="2984"/>
    <cellStyle name="Обычный 15" xfId="2985"/>
    <cellStyle name="Обычный 16" xfId="2986"/>
    <cellStyle name="Обычный 17" xfId="2987"/>
    <cellStyle name="Обычный 18" xfId="2988"/>
    <cellStyle name="Обычный 19" xfId="2989"/>
    <cellStyle name="Обычный 2" xfId="2990"/>
    <cellStyle name="Обычный 2 2" xfId="2991"/>
    <cellStyle name="Обычный 2 3" xfId="2992"/>
    <cellStyle name="Обычный 20" xfId="2993"/>
    <cellStyle name="Обычный 21" xfId="2994"/>
    <cellStyle name="Обычный 22" xfId="2995"/>
    <cellStyle name="Обычный 23" xfId="2996"/>
    <cellStyle name="Обычный 24" xfId="2997"/>
    <cellStyle name="Обычный 24 2" xfId="2998"/>
    <cellStyle name="Обычный 24 3" xfId="2999"/>
    <cellStyle name="Обычный 25" xfId="3000"/>
    <cellStyle name="Обычный 26" xfId="3001"/>
    <cellStyle name="Обычный 27" xfId="3002"/>
    <cellStyle name="Обычный 28" xfId="3003"/>
    <cellStyle name="Обычный 29" xfId="3004"/>
    <cellStyle name="Обычный 3" xfId="3005"/>
    <cellStyle name="Обычный 30" xfId="3006"/>
    <cellStyle name="Обычный 31" xfId="3007"/>
    <cellStyle name="Обычный 32" xfId="3008"/>
    <cellStyle name="Обычный 33" xfId="3009"/>
    <cellStyle name="Обычный 34" xfId="3010"/>
    <cellStyle name="Обычный 35" xfId="3011"/>
    <cellStyle name="Обычный 36" xfId="3012"/>
    <cellStyle name="Обычный 37" xfId="3013"/>
    <cellStyle name="Обычный 37 2" xfId="3014"/>
    <cellStyle name="Обычный 37_ИД287146010" xfId="3015"/>
    <cellStyle name="Обычный 38" xfId="3016"/>
    <cellStyle name="Обычный 39" xfId="3017"/>
    <cellStyle name="Обычный 4" xfId="3018"/>
    <cellStyle name="Обычный 40" xfId="3019"/>
    <cellStyle name="Обычный 41" xfId="3020"/>
    <cellStyle name="Обычный 42" xfId="3021"/>
    <cellStyle name="Обычный 43" xfId="3022"/>
    <cellStyle name="Обычный 44" xfId="3023"/>
    <cellStyle name="Обычный 45" xfId="3024"/>
    <cellStyle name="Обычный 46" xfId="3025"/>
    <cellStyle name="Обычный 47" xfId="3026"/>
    <cellStyle name="Обычный 48" xfId="3027"/>
    <cellStyle name="Обычный 49" xfId="3028"/>
    <cellStyle name="Обычный 5" xfId="3029"/>
    <cellStyle name="Обычный 50" xfId="3030"/>
    <cellStyle name="Обычный 51" xfId="3031"/>
    <cellStyle name="Обычный 52" xfId="3032"/>
    <cellStyle name="Обычный 53" xfId="3033"/>
    <cellStyle name="Обычный 54" xfId="3034"/>
    <cellStyle name="Обычный 55" xfId="3035"/>
    <cellStyle name="Обычный 55 2" xfId="4199"/>
    <cellStyle name="Обычный 55 3" xfId="4200"/>
    <cellStyle name="Обычный 55 4" xfId="4201"/>
    <cellStyle name="Обычный 56" xfId="3036"/>
    <cellStyle name="Обычный 57" xfId="3037"/>
    <cellStyle name="Обычный 58" xfId="3038"/>
    <cellStyle name="Обычный 59" xfId="3039"/>
    <cellStyle name="Обычный 6" xfId="3040"/>
    <cellStyle name="Обычный 60" xfId="3041"/>
    <cellStyle name="Обычный 61" xfId="3042"/>
    <cellStyle name="Обычный 62" xfId="3043"/>
    <cellStyle name="Обычный 63" xfId="3044"/>
    <cellStyle name="Обычный 64" xfId="3045"/>
    <cellStyle name="Обычный 64 2" xfId="4202"/>
    <cellStyle name="Обычный 65" xfId="3046"/>
    <cellStyle name="Обычный 66" xfId="3047"/>
    <cellStyle name="Обычный 67" xfId="3048"/>
    <cellStyle name="Обычный 68" xfId="3049"/>
    <cellStyle name="Обычный 69" xfId="3050"/>
    <cellStyle name="Обычный 69 2" xfId="4203"/>
    <cellStyle name="Обычный 69 3" xfId="4204"/>
    <cellStyle name="Обычный 69 4" xfId="4205"/>
    <cellStyle name="Обычный 69 5" xfId="4206"/>
    <cellStyle name="Обычный 69 6" xfId="4207"/>
    <cellStyle name="Обычный 69 7" xfId="4208"/>
    <cellStyle name="Обычный 7" xfId="3051"/>
    <cellStyle name="Обычный 70" xfId="3052"/>
    <cellStyle name="Обычный 71" xfId="3053"/>
    <cellStyle name="Обычный 72" xfId="3054"/>
    <cellStyle name="Обычный 73" xfId="3055"/>
    <cellStyle name="Обычный 74" xfId="3056"/>
    <cellStyle name="Обычный 75" xfId="3057"/>
    <cellStyle name="Обычный 76" xfId="3058"/>
    <cellStyle name="Обычный 77" xfId="4385"/>
    <cellStyle name="Обычный 8" xfId="3059"/>
    <cellStyle name="Обычный 9" xfId="3060"/>
    <cellStyle name="Обычный_ИД1209013010САРЫКУЛЬСКАЯ ПОСЛЕ ЭКСПЕРТ" xfId="3061"/>
    <cellStyle name="Обычный_Лист1" xfId="3478"/>
    <cellStyle name="Обычный_Счет-фактура Экспертизе" xfId="3062"/>
    <cellStyle name="Плохой" xfId="3063" builtinId="27" customBuiltin="1"/>
    <cellStyle name="Плохой 2" xfId="3064"/>
    <cellStyle name="Плохой 3" xfId="3065"/>
    <cellStyle name="Пояснение" xfId="3066" builtinId="53" customBuiltin="1"/>
    <cellStyle name="Пояснение 2" xfId="3067"/>
    <cellStyle name="Пояснение 3" xfId="3068"/>
    <cellStyle name="Примечание" xfId="3069" builtinId="10" customBuiltin="1"/>
    <cellStyle name="Примечание 10" xfId="3070"/>
    <cellStyle name="Примечание 10 2" xfId="3071"/>
    <cellStyle name="Примечание 100" xfId="3072"/>
    <cellStyle name="Примечание 100 2" xfId="3073"/>
    <cellStyle name="Примечание 101" xfId="3074"/>
    <cellStyle name="Примечание 101 2" xfId="3075"/>
    <cellStyle name="Примечание 102" xfId="3076"/>
    <cellStyle name="Примечание 102 2" xfId="3077"/>
    <cellStyle name="Примечание 103" xfId="3078"/>
    <cellStyle name="Примечание 103 2" xfId="3079"/>
    <cellStyle name="Примечание 104" xfId="3080"/>
    <cellStyle name="Примечание 104 2" xfId="3081"/>
    <cellStyle name="Примечание 105" xfId="3082"/>
    <cellStyle name="Примечание 105 2" xfId="3083"/>
    <cellStyle name="Примечание 106" xfId="3084"/>
    <cellStyle name="Примечание 106 2" xfId="3085"/>
    <cellStyle name="Примечание 107" xfId="3086"/>
    <cellStyle name="Примечание 107 2" xfId="3087"/>
    <cellStyle name="Примечание 108" xfId="3088"/>
    <cellStyle name="Примечание 108 2" xfId="3089"/>
    <cellStyle name="Примечание 109" xfId="3090"/>
    <cellStyle name="Примечание 109 2" xfId="3091"/>
    <cellStyle name="Примечание 11" xfId="3092"/>
    <cellStyle name="Примечание 11 2" xfId="3093"/>
    <cellStyle name="Примечание 110" xfId="3094"/>
    <cellStyle name="Примечание 110 2" xfId="3095"/>
    <cellStyle name="Примечание 111" xfId="3096"/>
    <cellStyle name="Примечание 111 2" xfId="3097"/>
    <cellStyle name="Примечание 112" xfId="3098"/>
    <cellStyle name="Примечание 112 2" xfId="3099"/>
    <cellStyle name="Примечание 113" xfId="3100"/>
    <cellStyle name="Примечание 113 2" xfId="3101"/>
    <cellStyle name="Примечание 114" xfId="3102"/>
    <cellStyle name="Примечание 114 2" xfId="3103"/>
    <cellStyle name="Примечание 115" xfId="3104"/>
    <cellStyle name="Примечание 115 2" xfId="3105"/>
    <cellStyle name="Примечание 116" xfId="3106"/>
    <cellStyle name="Примечание 116 2" xfId="3107"/>
    <cellStyle name="Примечание 117" xfId="3108"/>
    <cellStyle name="Примечание 117 2" xfId="3109"/>
    <cellStyle name="Примечание 118" xfId="3110"/>
    <cellStyle name="Примечание 118 2" xfId="3111"/>
    <cellStyle name="Примечание 119" xfId="3112"/>
    <cellStyle name="Примечание 119 2" xfId="3113"/>
    <cellStyle name="Примечание 12" xfId="3114"/>
    <cellStyle name="Примечание 12 2" xfId="3115"/>
    <cellStyle name="Примечание 120" xfId="3116"/>
    <cellStyle name="Примечание 120 2" xfId="3117"/>
    <cellStyle name="Примечание 121" xfId="3118"/>
    <cellStyle name="Примечание 121 2" xfId="3119"/>
    <cellStyle name="Примечание 122" xfId="3120"/>
    <cellStyle name="Примечание 122 2" xfId="3121"/>
    <cellStyle name="Примечание 123" xfId="3122"/>
    <cellStyle name="Примечание 123 2" xfId="3123"/>
    <cellStyle name="Примечание 124" xfId="3124"/>
    <cellStyle name="Примечание 124 2" xfId="3125"/>
    <cellStyle name="Примечание 125" xfId="3126"/>
    <cellStyle name="Примечание 125 2" xfId="3127"/>
    <cellStyle name="Примечание 126" xfId="3128"/>
    <cellStyle name="Примечание 126 2" xfId="3129"/>
    <cellStyle name="Примечание 127" xfId="3130"/>
    <cellStyle name="Примечание 127 2" xfId="3131"/>
    <cellStyle name="Примечание 128" xfId="3132"/>
    <cellStyle name="Примечание 129" xfId="3133"/>
    <cellStyle name="Примечание 13" xfId="3134"/>
    <cellStyle name="Примечание 13 2" xfId="3135"/>
    <cellStyle name="Примечание 130" xfId="4209"/>
    <cellStyle name="Примечание 131" xfId="4210"/>
    <cellStyle name="Примечание 132" xfId="4211"/>
    <cellStyle name="Примечание 133" xfId="4212"/>
    <cellStyle name="Примечание 134" xfId="4213"/>
    <cellStyle name="Примечание 135" xfId="4214"/>
    <cellStyle name="Примечание 136" xfId="4215"/>
    <cellStyle name="Примечание 137" xfId="4216"/>
    <cellStyle name="Примечание 138" xfId="4217"/>
    <cellStyle name="Примечание 139" xfId="4218"/>
    <cellStyle name="Примечание 14" xfId="3136"/>
    <cellStyle name="Примечание 14 2" xfId="3137"/>
    <cellStyle name="Примечание 140" xfId="4219"/>
    <cellStyle name="Примечание 141" xfId="4220"/>
    <cellStyle name="Примечание 142" xfId="4386"/>
    <cellStyle name="Примечание 143" xfId="4387"/>
    <cellStyle name="Примечание 15" xfId="3138"/>
    <cellStyle name="Примечание 15 2" xfId="3139"/>
    <cellStyle name="Примечание 16" xfId="3140"/>
    <cellStyle name="Примечание 16 2" xfId="3141"/>
    <cellStyle name="Примечание 17" xfId="3142"/>
    <cellStyle name="Примечание 17 2" xfId="3143"/>
    <cellStyle name="Примечание 18" xfId="3144"/>
    <cellStyle name="Примечание 18 2" xfId="3145"/>
    <cellStyle name="Примечание 19" xfId="3146"/>
    <cellStyle name="Примечание 19 2" xfId="3147"/>
    <cellStyle name="Примечание 19 3" xfId="3148"/>
    <cellStyle name="Примечание 19 4" xfId="3149"/>
    <cellStyle name="Примечание 19 5" xfId="3150"/>
    <cellStyle name="Примечание 2" xfId="3151"/>
    <cellStyle name="Примечание 2 2" xfId="3152"/>
    <cellStyle name="Примечание 2 3" xfId="3153"/>
    <cellStyle name="Примечание 20" xfId="3154"/>
    <cellStyle name="Примечание 20 2" xfId="3155"/>
    <cellStyle name="Примечание 20 3" xfId="3156"/>
    <cellStyle name="Примечание 20 4" xfId="3157"/>
    <cellStyle name="Примечание 20 5" xfId="3158"/>
    <cellStyle name="Примечание 21" xfId="3159"/>
    <cellStyle name="Примечание 21 2" xfId="3160"/>
    <cellStyle name="Примечание 21 3" xfId="3161"/>
    <cellStyle name="Примечание 21 4" xfId="3162"/>
    <cellStyle name="Примечание 21 5" xfId="3163"/>
    <cellStyle name="Примечание 22" xfId="3164"/>
    <cellStyle name="Примечание 22 2" xfId="3165"/>
    <cellStyle name="Примечание 22 3" xfId="3166"/>
    <cellStyle name="Примечание 22 3 2" xfId="3167"/>
    <cellStyle name="Примечание 22 3 2 2" xfId="3168"/>
    <cellStyle name="Примечание 22 4" xfId="3169"/>
    <cellStyle name="Примечание 22 5" xfId="3170"/>
    <cellStyle name="Примечание 23" xfId="3171"/>
    <cellStyle name="Примечание 23 2" xfId="3172"/>
    <cellStyle name="Примечание 23 3" xfId="3173"/>
    <cellStyle name="Примечание 23 3 2" xfId="3174"/>
    <cellStyle name="Примечание 23 3 2 2" xfId="3175"/>
    <cellStyle name="Примечание 23 4" xfId="3176"/>
    <cellStyle name="Примечание 23 5" xfId="3177"/>
    <cellStyle name="Примечание 24" xfId="3178"/>
    <cellStyle name="Примечание 24 2" xfId="3179"/>
    <cellStyle name="Примечание 24 3" xfId="3180"/>
    <cellStyle name="Примечание 24 3 2" xfId="3181"/>
    <cellStyle name="Примечание 24 3 2 2" xfId="3182"/>
    <cellStyle name="Примечание 24 4" xfId="3183"/>
    <cellStyle name="Примечание 24 5" xfId="3184"/>
    <cellStyle name="Примечание 25" xfId="3185"/>
    <cellStyle name="Примечание 25 2" xfId="3186"/>
    <cellStyle name="Примечание 25 3" xfId="3187"/>
    <cellStyle name="Примечание 25 3 2" xfId="3188"/>
    <cellStyle name="Примечание 25 3 2 2" xfId="3189"/>
    <cellStyle name="Примечание 25 4" xfId="3190"/>
    <cellStyle name="Примечание 25 5" xfId="3191"/>
    <cellStyle name="Примечание 26" xfId="3192"/>
    <cellStyle name="Примечание 26 2" xfId="3193"/>
    <cellStyle name="Примечание 26 3" xfId="3194"/>
    <cellStyle name="Примечание 26 3 2" xfId="3195"/>
    <cellStyle name="Примечание 26 3 2 2" xfId="3196"/>
    <cellStyle name="Примечание 26 4" xfId="3197"/>
    <cellStyle name="Примечание 26 5" xfId="3198"/>
    <cellStyle name="Примечание 27" xfId="3199"/>
    <cellStyle name="Примечание 27 2" xfId="3200"/>
    <cellStyle name="Примечание 27 3" xfId="3201"/>
    <cellStyle name="Примечание 27 3 2" xfId="3202"/>
    <cellStyle name="Примечание 27 3 2 2" xfId="3203"/>
    <cellStyle name="Примечание 27 4" xfId="3204"/>
    <cellStyle name="Примечание 27 5" xfId="3205"/>
    <cellStyle name="Примечание 28" xfId="3206"/>
    <cellStyle name="Примечание 28 2" xfId="3207"/>
    <cellStyle name="Примечание 28 3" xfId="3208"/>
    <cellStyle name="Примечание 28 3 2" xfId="3209"/>
    <cellStyle name="Примечание 28 3 2 2" xfId="3210"/>
    <cellStyle name="Примечание 28 4" xfId="3211"/>
    <cellStyle name="Примечание 28 5" xfId="3212"/>
    <cellStyle name="Примечание 29" xfId="3213"/>
    <cellStyle name="Примечание 29 2" xfId="3214"/>
    <cellStyle name="Примечание 29 3" xfId="3215"/>
    <cellStyle name="Примечание 29 3 2" xfId="3216"/>
    <cellStyle name="Примечание 29 3 2 2" xfId="3217"/>
    <cellStyle name="Примечание 29 4" xfId="3218"/>
    <cellStyle name="Примечание 29 5" xfId="3219"/>
    <cellStyle name="Примечание 3" xfId="3220"/>
    <cellStyle name="Примечание 3 2" xfId="3221"/>
    <cellStyle name="Примечание 30" xfId="3222"/>
    <cellStyle name="Примечание 30 2" xfId="3223"/>
    <cellStyle name="Примечание 30 3" xfId="3224"/>
    <cellStyle name="Примечание 30 3 2" xfId="3225"/>
    <cellStyle name="Примечание 30 3 2 2" xfId="3226"/>
    <cellStyle name="Примечание 30 4" xfId="3227"/>
    <cellStyle name="Примечание 30 5" xfId="3228"/>
    <cellStyle name="Примечание 31" xfId="3229"/>
    <cellStyle name="Примечание 31 2" xfId="3230"/>
    <cellStyle name="Примечание 31 2 2" xfId="3231"/>
    <cellStyle name="Примечание 31 2 2 2" xfId="3232"/>
    <cellStyle name="Примечание 31 3" xfId="3233"/>
    <cellStyle name="Примечание 31 4" xfId="3234"/>
    <cellStyle name="Примечание 32" xfId="3235"/>
    <cellStyle name="Примечание 32 2" xfId="3236"/>
    <cellStyle name="Примечание 32 2 2" xfId="3237"/>
    <cellStyle name="Примечание 32 2 2 2" xfId="3238"/>
    <cellStyle name="Примечание 32 3" xfId="3239"/>
    <cellStyle name="Примечание 32 4" xfId="3240"/>
    <cellStyle name="Примечание 33" xfId="3241"/>
    <cellStyle name="Примечание 33 2" xfId="3242"/>
    <cellStyle name="Примечание 33 2 2" xfId="3243"/>
    <cellStyle name="Примечание 33 2 2 2" xfId="3244"/>
    <cellStyle name="Примечание 33 3" xfId="3245"/>
    <cellStyle name="Примечание 33 4" xfId="3246"/>
    <cellStyle name="Примечание 34" xfId="3247"/>
    <cellStyle name="Примечание 34 2" xfId="3248"/>
    <cellStyle name="Примечание 34 2 2" xfId="3249"/>
    <cellStyle name="Примечание 34 2 2 2" xfId="3250"/>
    <cellStyle name="Примечание 34 3" xfId="3251"/>
    <cellStyle name="Примечание 34 4" xfId="3252"/>
    <cellStyle name="Примечание 35" xfId="3253"/>
    <cellStyle name="Примечание 35 2" xfId="3254"/>
    <cellStyle name="Примечание 35 2 2" xfId="3255"/>
    <cellStyle name="Примечание 35 2 2 2" xfId="3256"/>
    <cellStyle name="Примечание 35 3" xfId="3257"/>
    <cellStyle name="Примечание 35 4" xfId="3258"/>
    <cellStyle name="Примечание 36" xfId="3259"/>
    <cellStyle name="Примечание 36 2" xfId="3260"/>
    <cellStyle name="Примечание 36 2 2" xfId="3261"/>
    <cellStyle name="Примечание 36 2 2 2" xfId="3262"/>
    <cellStyle name="Примечание 36 3" xfId="3263"/>
    <cellStyle name="Примечание 36 4" xfId="3264"/>
    <cellStyle name="Примечание 37" xfId="3265"/>
    <cellStyle name="Примечание 37 2" xfId="3266"/>
    <cellStyle name="Примечание 37 2 2" xfId="3267"/>
    <cellStyle name="Примечание 37 2 2 2" xfId="3268"/>
    <cellStyle name="Примечание 37 3" xfId="3269"/>
    <cellStyle name="Примечание 37 4" xfId="3270"/>
    <cellStyle name="Примечание 38" xfId="3271"/>
    <cellStyle name="Примечание 38 2" xfId="3272"/>
    <cellStyle name="Примечание 38 2 2" xfId="3273"/>
    <cellStyle name="Примечание 38 2 2 2" xfId="3274"/>
    <cellStyle name="Примечание 38 3" xfId="3275"/>
    <cellStyle name="Примечание 38 4" xfId="3276"/>
    <cellStyle name="Примечание 39" xfId="3277"/>
    <cellStyle name="Примечание 39 2" xfId="3278"/>
    <cellStyle name="Примечание 39 2 2" xfId="3279"/>
    <cellStyle name="Примечание 39 2 2 2" xfId="3280"/>
    <cellStyle name="Примечание 39 3" xfId="3281"/>
    <cellStyle name="Примечание 39 4" xfId="3282"/>
    <cellStyle name="Примечание 4" xfId="3283"/>
    <cellStyle name="Примечание 4 2" xfId="3284"/>
    <cellStyle name="Примечание 40" xfId="3285"/>
    <cellStyle name="Примечание 40 2" xfId="3286"/>
    <cellStyle name="Примечание 40 2 2" xfId="3287"/>
    <cellStyle name="Примечание 40 2 2 2" xfId="3288"/>
    <cellStyle name="Примечание 40 3" xfId="3289"/>
    <cellStyle name="Примечание 40 4" xfId="3290"/>
    <cellStyle name="Примечание 41" xfId="3291"/>
    <cellStyle name="Примечание 41 2" xfId="3292"/>
    <cellStyle name="Примечание 41 2 2" xfId="3293"/>
    <cellStyle name="Примечание 41 2 2 2" xfId="3294"/>
    <cellStyle name="Примечание 41 3" xfId="3295"/>
    <cellStyle name="Примечание 41 4" xfId="3296"/>
    <cellStyle name="Примечание 42" xfId="3297"/>
    <cellStyle name="Примечание 42 2" xfId="3298"/>
    <cellStyle name="Примечание 42 2 2" xfId="3299"/>
    <cellStyle name="Примечание 42 2 2 2" xfId="3300"/>
    <cellStyle name="Примечание 42 3" xfId="3301"/>
    <cellStyle name="Примечание 42 4" xfId="3302"/>
    <cellStyle name="Примечание 43" xfId="3303"/>
    <cellStyle name="Примечание 43 2" xfId="3304"/>
    <cellStyle name="Примечание 43 2 2" xfId="3305"/>
    <cellStyle name="Примечание 43 2 2 2" xfId="3306"/>
    <cellStyle name="Примечание 43 3" xfId="3307"/>
    <cellStyle name="Примечание 43 4" xfId="3308"/>
    <cellStyle name="Примечание 44" xfId="3309"/>
    <cellStyle name="Примечание 44 2" xfId="3310"/>
    <cellStyle name="Примечание 44 2 2" xfId="3311"/>
    <cellStyle name="Примечание 44 2 2 2" xfId="3312"/>
    <cellStyle name="Примечание 44 3" xfId="3313"/>
    <cellStyle name="Примечание 44 4" xfId="3314"/>
    <cellStyle name="Примечание 45" xfId="3315"/>
    <cellStyle name="Примечание 45 2" xfId="3316"/>
    <cellStyle name="Примечание 45 2 2" xfId="3317"/>
    <cellStyle name="Примечание 45 2 2 2" xfId="3318"/>
    <cellStyle name="Примечание 45 3" xfId="3319"/>
    <cellStyle name="Примечание 45 4" xfId="3320"/>
    <cellStyle name="Примечание 46" xfId="3321"/>
    <cellStyle name="Примечание 46 2" xfId="3322"/>
    <cellStyle name="Примечание 46 2 2" xfId="3323"/>
    <cellStyle name="Примечание 46 2 2 2" xfId="3324"/>
    <cellStyle name="Примечание 46 3" xfId="3325"/>
    <cellStyle name="Примечание 46 4" xfId="3326"/>
    <cellStyle name="Примечание 47" xfId="3327"/>
    <cellStyle name="Примечание 47 2" xfId="3328"/>
    <cellStyle name="Примечание 47 2 2" xfId="3329"/>
    <cellStyle name="Примечание 47 2 2 2" xfId="3330"/>
    <cellStyle name="Примечание 47 3" xfId="3331"/>
    <cellStyle name="Примечание 47 4" xfId="3332"/>
    <cellStyle name="Примечание 48" xfId="3333"/>
    <cellStyle name="Примечание 48 2" xfId="3334"/>
    <cellStyle name="Примечание 48 2 2" xfId="3335"/>
    <cellStyle name="Примечание 48 2 2 2" xfId="3336"/>
    <cellStyle name="Примечание 48 3" xfId="3337"/>
    <cellStyle name="Примечание 48 4" xfId="3338"/>
    <cellStyle name="Примечание 49" xfId="3339"/>
    <cellStyle name="Примечание 49 2" xfId="3340"/>
    <cellStyle name="Примечание 49 2 2" xfId="3341"/>
    <cellStyle name="Примечание 49 2 2 2" xfId="3342"/>
    <cellStyle name="Примечание 49 3" xfId="3343"/>
    <cellStyle name="Примечание 49 4" xfId="3344"/>
    <cellStyle name="Примечание 5" xfId="3345"/>
    <cellStyle name="Примечание 5 2" xfId="3346"/>
    <cellStyle name="Примечание 50" xfId="3347"/>
    <cellStyle name="Примечание 50 2" xfId="3348"/>
    <cellStyle name="Примечание 50 3" xfId="4221"/>
    <cellStyle name="Примечание 50 4" xfId="4222"/>
    <cellStyle name="Примечание 51" xfId="3349"/>
    <cellStyle name="Примечание 51 2" xfId="3350"/>
    <cellStyle name="Примечание 51 3" xfId="4223"/>
    <cellStyle name="Примечание 51 4" xfId="4224"/>
    <cellStyle name="Примечание 52" xfId="3351"/>
    <cellStyle name="Примечание 52 2" xfId="3352"/>
    <cellStyle name="Примечание 52 3" xfId="4225"/>
    <cellStyle name="Примечание 52 4" xfId="4226"/>
    <cellStyle name="Примечание 53" xfId="3353"/>
    <cellStyle name="Примечание 53 2" xfId="3354"/>
    <cellStyle name="Примечание 53 3" xfId="4227"/>
    <cellStyle name="Примечание 53 4" xfId="4228"/>
    <cellStyle name="Примечание 54" xfId="3355"/>
    <cellStyle name="Примечание 54 2" xfId="3356"/>
    <cellStyle name="Примечание 54 3" xfId="4229"/>
    <cellStyle name="Примечание 54 4" xfId="4230"/>
    <cellStyle name="Примечание 55" xfId="3357"/>
    <cellStyle name="Примечание 55 2" xfId="3358"/>
    <cellStyle name="Примечание 55 3" xfId="4231"/>
    <cellStyle name="Примечание 55 4" xfId="4232"/>
    <cellStyle name="Примечание 56" xfId="3359"/>
    <cellStyle name="Примечание 56 2" xfId="3360"/>
    <cellStyle name="Примечание 56 3" xfId="4233"/>
    <cellStyle name="Примечание 56 4" xfId="4234"/>
    <cellStyle name="Примечание 57" xfId="3361"/>
    <cellStyle name="Примечание 57 2" xfId="3362"/>
    <cellStyle name="Примечание 57 3" xfId="4235"/>
    <cellStyle name="Примечание 57 4" xfId="4236"/>
    <cellStyle name="Примечание 58" xfId="3363"/>
    <cellStyle name="Примечание 58 2" xfId="3364"/>
    <cellStyle name="Примечание 58 3" xfId="4237"/>
    <cellStyle name="Примечание 58 4" xfId="4238"/>
    <cellStyle name="Примечание 59" xfId="3365"/>
    <cellStyle name="Примечание 59 2" xfId="3366"/>
    <cellStyle name="Примечание 59 3" xfId="4239"/>
    <cellStyle name="Примечание 59 4" xfId="4240"/>
    <cellStyle name="Примечание 6" xfId="3367"/>
    <cellStyle name="Примечание 6 2" xfId="3368"/>
    <cellStyle name="Примечание 60" xfId="3369"/>
    <cellStyle name="Примечание 60 2" xfId="3370"/>
    <cellStyle name="Примечание 60 3" xfId="4241"/>
    <cellStyle name="Примечание 60 4" xfId="4242"/>
    <cellStyle name="Примечание 61" xfId="3371"/>
    <cellStyle name="Примечание 61 2" xfId="3372"/>
    <cellStyle name="Примечание 61 3" xfId="4243"/>
    <cellStyle name="Примечание 61 4" xfId="4244"/>
    <cellStyle name="Примечание 62" xfId="3373"/>
    <cellStyle name="Примечание 62 2" xfId="3374"/>
    <cellStyle name="Примечание 62 3" xfId="4245"/>
    <cellStyle name="Примечание 62 4" xfId="4246"/>
    <cellStyle name="Примечание 63" xfId="3375"/>
    <cellStyle name="Примечание 63 2" xfId="3376"/>
    <cellStyle name="Примечание 63 3" xfId="4247"/>
    <cellStyle name="Примечание 63 4" xfId="4248"/>
    <cellStyle name="Примечание 64" xfId="3377"/>
    <cellStyle name="Примечание 64 2" xfId="3378"/>
    <cellStyle name="Примечание 64 3" xfId="4249"/>
    <cellStyle name="Примечание 64 4" xfId="4250"/>
    <cellStyle name="Примечание 65" xfId="3379"/>
    <cellStyle name="Примечание 65 2" xfId="3380"/>
    <cellStyle name="Примечание 65 3" xfId="4251"/>
    <cellStyle name="Примечание 65 4" xfId="4252"/>
    <cellStyle name="Примечание 66" xfId="3381"/>
    <cellStyle name="Примечание 66 2" xfId="3382"/>
    <cellStyle name="Примечание 66 3" xfId="4253"/>
    <cellStyle name="Примечание 66 4" xfId="4254"/>
    <cellStyle name="Примечание 67" xfId="3383"/>
    <cellStyle name="Примечание 67 2" xfId="3384"/>
    <cellStyle name="Примечание 67 3" xfId="4255"/>
    <cellStyle name="Примечание 67 4" xfId="4256"/>
    <cellStyle name="Примечание 68" xfId="3385"/>
    <cellStyle name="Примечание 68 2" xfId="3386"/>
    <cellStyle name="Примечание 68 3" xfId="4257"/>
    <cellStyle name="Примечание 68 4" xfId="4258"/>
    <cellStyle name="Примечание 69" xfId="3387"/>
    <cellStyle name="Примечание 69 2" xfId="3388"/>
    <cellStyle name="Примечание 69 3" xfId="4259"/>
    <cellStyle name="Примечание 69 4" xfId="4260"/>
    <cellStyle name="Примечание 7" xfId="3389"/>
    <cellStyle name="Примечание 7 2" xfId="3390"/>
    <cellStyle name="Примечание 70" xfId="3391"/>
    <cellStyle name="Примечание 70 2" xfId="3392"/>
    <cellStyle name="Примечание 70 3" xfId="4261"/>
    <cellStyle name="Примечание 70 4" xfId="4262"/>
    <cellStyle name="Примечание 71" xfId="3393"/>
    <cellStyle name="Примечание 71 2" xfId="3394"/>
    <cellStyle name="Примечание 71 3" xfId="4263"/>
    <cellStyle name="Примечание 71 4" xfId="4264"/>
    <cellStyle name="Примечание 72" xfId="3395"/>
    <cellStyle name="Примечание 72 2" xfId="3396"/>
    <cellStyle name="Примечание 72 3" xfId="4265"/>
    <cellStyle name="Примечание 72 4" xfId="4266"/>
    <cellStyle name="Примечание 73" xfId="3397"/>
    <cellStyle name="Примечание 73 2" xfId="3398"/>
    <cellStyle name="Примечание 73 3" xfId="4267"/>
    <cellStyle name="Примечание 73 4" xfId="4268"/>
    <cellStyle name="Примечание 74" xfId="3399"/>
    <cellStyle name="Примечание 74 2" xfId="3400"/>
    <cellStyle name="Примечание 74 3" xfId="4269"/>
    <cellStyle name="Примечание 74 4" xfId="4270"/>
    <cellStyle name="Примечание 75" xfId="3401"/>
    <cellStyle name="Примечание 75 2" xfId="3402"/>
    <cellStyle name="Примечание 75 3" xfId="4271"/>
    <cellStyle name="Примечание 75 4" xfId="4272"/>
    <cellStyle name="Примечание 76" xfId="3403"/>
    <cellStyle name="Примечание 76 2" xfId="3404"/>
    <cellStyle name="Примечание 76 3" xfId="4273"/>
    <cellStyle name="Примечание 76 4" xfId="4274"/>
    <cellStyle name="Примечание 77" xfId="3405"/>
    <cellStyle name="Примечание 77 2" xfId="3406"/>
    <cellStyle name="Примечание 77 3" xfId="4275"/>
    <cellStyle name="Примечание 77 4" xfId="4276"/>
    <cellStyle name="Примечание 78" xfId="3407"/>
    <cellStyle name="Примечание 78 2" xfId="3408"/>
    <cellStyle name="Примечание 78 3" xfId="4277"/>
    <cellStyle name="Примечание 78 4" xfId="4278"/>
    <cellStyle name="Примечание 79" xfId="3409"/>
    <cellStyle name="Примечание 79 2" xfId="3410"/>
    <cellStyle name="Примечание 79 3" xfId="4279"/>
    <cellStyle name="Примечание 79 4" xfId="4280"/>
    <cellStyle name="Примечание 8" xfId="3411"/>
    <cellStyle name="Примечание 8 2" xfId="3412"/>
    <cellStyle name="Примечание 80" xfId="3413"/>
    <cellStyle name="Примечание 80 2" xfId="3414"/>
    <cellStyle name="Примечание 80 3" xfId="4281"/>
    <cellStyle name="Примечание 80 4" xfId="4282"/>
    <cellStyle name="Примечание 81" xfId="3415"/>
    <cellStyle name="Примечание 81 2" xfId="3416"/>
    <cellStyle name="Примечание 81 3" xfId="4283"/>
    <cellStyle name="Примечание 81 4" xfId="4284"/>
    <cellStyle name="Примечание 82" xfId="3417"/>
    <cellStyle name="Примечание 82 2" xfId="3418"/>
    <cellStyle name="Примечание 82 3" xfId="4285"/>
    <cellStyle name="Примечание 82 4" xfId="4286"/>
    <cellStyle name="Примечание 83" xfId="3419"/>
    <cellStyle name="Примечание 83 2" xfId="3420"/>
    <cellStyle name="Примечание 83 2 2" xfId="4287"/>
    <cellStyle name="Примечание 83 3" xfId="4288"/>
    <cellStyle name="Примечание 83 3 2" xfId="4289"/>
    <cellStyle name="Примечание 83 4" xfId="4290"/>
    <cellStyle name="Примечание 83 4 2" xfId="4291"/>
    <cellStyle name="Примечание 83 5" xfId="4292"/>
    <cellStyle name="Примечание 84" xfId="3421"/>
    <cellStyle name="Примечание 84 2" xfId="3422"/>
    <cellStyle name="Примечание 84 2 2" xfId="4293"/>
    <cellStyle name="Примечание 84 3" xfId="4294"/>
    <cellStyle name="Примечание 84 3 2" xfId="4295"/>
    <cellStyle name="Примечание 84 4" xfId="4296"/>
    <cellStyle name="Примечание 84 4 2" xfId="4297"/>
    <cellStyle name="Примечание 84 5" xfId="4298"/>
    <cellStyle name="Примечание 85" xfId="3423"/>
    <cellStyle name="Примечание 85 2" xfId="3424"/>
    <cellStyle name="Примечание 85 2 2" xfId="4299"/>
    <cellStyle name="Примечание 85 3" xfId="4300"/>
    <cellStyle name="Примечание 85 3 2" xfId="4301"/>
    <cellStyle name="Примечание 85 4" xfId="4302"/>
    <cellStyle name="Примечание 85 4 2" xfId="4303"/>
    <cellStyle name="Примечание 85 5" xfId="4304"/>
    <cellStyle name="Примечание 86" xfId="3425"/>
    <cellStyle name="Примечание 86 2" xfId="3426"/>
    <cellStyle name="Примечание 86 2 2" xfId="4305"/>
    <cellStyle name="Примечание 86 3" xfId="4306"/>
    <cellStyle name="Примечание 86 3 2" xfId="4307"/>
    <cellStyle name="Примечание 86 4" xfId="4308"/>
    <cellStyle name="Примечание 86 4 2" xfId="4309"/>
    <cellStyle name="Примечание 86 5" xfId="4310"/>
    <cellStyle name="Примечание 87" xfId="3427"/>
    <cellStyle name="Примечание 87 2" xfId="3428"/>
    <cellStyle name="Примечание 87 2 2" xfId="4311"/>
    <cellStyle name="Примечание 87 3" xfId="4312"/>
    <cellStyle name="Примечание 87 3 2" xfId="4313"/>
    <cellStyle name="Примечание 87 4" xfId="4314"/>
    <cellStyle name="Примечание 87 4 2" xfId="4315"/>
    <cellStyle name="Примечание 87 5" xfId="4316"/>
    <cellStyle name="Примечание 88" xfId="3429"/>
    <cellStyle name="Примечание 88 2" xfId="3430"/>
    <cellStyle name="Примечание 88 2 2" xfId="4317"/>
    <cellStyle name="Примечание 88 3" xfId="4318"/>
    <cellStyle name="Примечание 88 3 2" xfId="4319"/>
    <cellStyle name="Примечание 88 4" xfId="4320"/>
    <cellStyle name="Примечание 88 4 2" xfId="4321"/>
    <cellStyle name="Примечание 88 5" xfId="4322"/>
    <cellStyle name="Примечание 89" xfId="3431"/>
    <cellStyle name="Примечание 89 2" xfId="3432"/>
    <cellStyle name="Примечание 89 2 2" xfId="4323"/>
    <cellStyle name="Примечание 89 3" xfId="4324"/>
    <cellStyle name="Примечание 89 3 2" xfId="4325"/>
    <cellStyle name="Примечание 89 4" xfId="4326"/>
    <cellStyle name="Примечание 89 4 2" xfId="4327"/>
    <cellStyle name="Примечание 89 5" xfId="4328"/>
    <cellStyle name="Примечание 9" xfId="3433"/>
    <cellStyle name="Примечание 9 2" xfId="3434"/>
    <cellStyle name="Примечание 90" xfId="3435"/>
    <cellStyle name="Примечание 90 2" xfId="3436"/>
    <cellStyle name="Примечание 90 2 2" xfId="4329"/>
    <cellStyle name="Примечание 90 3" xfId="4330"/>
    <cellStyle name="Примечание 90 3 2" xfId="4331"/>
    <cellStyle name="Примечание 90 4" xfId="4332"/>
    <cellStyle name="Примечание 90 4 2" xfId="4333"/>
    <cellStyle name="Примечание 90 5" xfId="4334"/>
    <cellStyle name="Примечание 91" xfId="3437"/>
    <cellStyle name="Примечание 91 2" xfId="3438"/>
    <cellStyle name="Примечание 91 2 2" xfId="4335"/>
    <cellStyle name="Примечание 91 3" xfId="4336"/>
    <cellStyle name="Примечание 91 3 2" xfId="4337"/>
    <cellStyle name="Примечание 91 4" xfId="4338"/>
    <cellStyle name="Примечание 91 4 2" xfId="4339"/>
    <cellStyle name="Примечание 91 5" xfId="4340"/>
    <cellStyle name="Примечание 92" xfId="3439"/>
    <cellStyle name="Примечание 92 2" xfId="3440"/>
    <cellStyle name="Примечание 92 2 2" xfId="4341"/>
    <cellStyle name="Примечание 92 3" xfId="4342"/>
    <cellStyle name="Примечание 92 3 2" xfId="4343"/>
    <cellStyle name="Примечание 92 4" xfId="4344"/>
    <cellStyle name="Примечание 92 4 2" xfId="4345"/>
    <cellStyle name="Примечание 92 5" xfId="4346"/>
    <cellStyle name="Примечание 93" xfId="3441"/>
    <cellStyle name="Примечание 93 2" xfId="3442"/>
    <cellStyle name="Примечание 93 2 2" xfId="4347"/>
    <cellStyle name="Примечание 93 3" xfId="4348"/>
    <cellStyle name="Примечание 93 3 2" xfId="4349"/>
    <cellStyle name="Примечание 93 4" xfId="4350"/>
    <cellStyle name="Примечание 93 4 2" xfId="4351"/>
    <cellStyle name="Примечание 93 5" xfId="4352"/>
    <cellStyle name="Примечание 94" xfId="3443"/>
    <cellStyle name="Примечание 94 2" xfId="3444"/>
    <cellStyle name="Примечание 94 2 2" xfId="4353"/>
    <cellStyle name="Примечание 94 3" xfId="4354"/>
    <cellStyle name="Примечание 94 3 2" xfId="4355"/>
    <cellStyle name="Примечание 94 4" xfId="4356"/>
    <cellStyle name="Примечание 94 4 2" xfId="4357"/>
    <cellStyle name="Примечание 94 5" xfId="4358"/>
    <cellStyle name="Примечание 95" xfId="3445"/>
    <cellStyle name="Примечание 95 2" xfId="3446"/>
    <cellStyle name="Примечание 96" xfId="3447"/>
    <cellStyle name="Примечание 96 2" xfId="3448"/>
    <cellStyle name="Примечание 97" xfId="3449"/>
    <cellStyle name="Примечание 97 2" xfId="3450"/>
    <cellStyle name="Примечание 98" xfId="3451"/>
    <cellStyle name="Примечание 98 2" xfId="3452"/>
    <cellStyle name="Примечание 99" xfId="3453"/>
    <cellStyle name="Примечание 99 2" xfId="3454"/>
    <cellStyle name="Связанная ячейка" xfId="3455" builtinId="24" customBuiltin="1"/>
    <cellStyle name="Связанная ячейка 2" xfId="3456"/>
    <cellStyle name="Связанная ячейка 3" xfId="3457"/>
    <cellStyle name="Текст предупреждения" xfId="3458" builtinId="11" customBuiltin="1"/>
    <cellStyle name="Текст предупреждения 2" xfId="3459"/>
    <cellStyle name="Текст предупреждения 3" xfId="3460"/>
    <cellStyle name="Финансовый" xfId="3461" builtinId="3"/>
    <cellStyle name="Финансовый 10" xfId="3462"/>
    <cellStyle name="Финансовый 2" xfId="3463"/>
    <cellStyle name="Финансовый 2 2" xfId="3464"/>
    <cellStyle name="Финансовый 2 2 2" xfId="3465"/>
    <cellStyle name="Финансовый 2 2 2 2" xfId="3466"/>
    <cellStyle name="Финансовый 2 2 2 3" xfId="4359"/>
    <cellStyle name="Финансовый 2 2 2 4" xfId="4360"/>
    <cellStyle name="Финансовый 2 2 3" xfId="4361"/>
    <cellStyle name="Финансовый 2 2 4" xfId="4362"/>
    <cellStyle name="Финансовый 2 3" xfId="4363"/>
    <cellStyle name="Финансовый 3" xfId="3467"/>
    <cellStyle name="Финансовый 3 2" xfId="3468"/>
    <cellStyle name="Финансовый 3 3" xfId="4364"/>
    <cellStyle name="Финансовый 3 4" xfId="4365"/>
    <cellStyle name="Финансовый 4" xfId="3469"/>
    <cellStyle name="Финансовый 4 2" xfId="4366"/>
    <cellStyle name="Финансовый 5" xfId="3470"/>
    <cellStyle name="Финансовый 6" xfId="3471"/>
    <cellStyle name="Финансовый 7" xfId="3472"/>
    <cellStyle name="Финансовый 8" xfId="3473"/>
    <cellStyle name="Финансовый 9" xfId="3474"/>
    <cellStyle name="Хороший" xfId="3475" builtinId="26" customBuiltin="1"/>
    <cellStyle name="Хороший 2" xfId="3476"/>
    <cellStyle name="Хороший 3" xfId="3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23_2_&#1050;&#1054;&#1051;_&#1040;&#1061;&#1059;&#1053;&#1041;&#1040;&#1041;&#1040;&#1045;&#1042;&#1040;_&#1042;&#1042;_&#1052;_1_&#1054;&#1058;_&#1058;&#1062;_3_&#1054;&#1058;_&#1052;_1_10_&#1044;&#1054;_&#1052;_1_11_&#1044;_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23_3_&#1050;&#1054;&#1051;_&#1040;&#1061;&#1059;&#1053;&#1041;&#1040;&#1041;&#1040;&#1045;&#1042;&#1040;_&#1042;&#1042;_&#1052;_1_&#1054;&#1058;_&#1058;&#1062;_3_&#1054;&#1058;_&#1052;_1_11_&#1044;&#1054;_&#1052;_1_12_&#1044;_7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_23_4_&#1050;&#1054;&#1051;_&#1040;&#1061;&#1059;&#1053;&#1041;&#1040;&#1041;&#1040;&#1045;&#1042;&#1040;_&#1042;&#1042;_&#1052;_1_&#1054;&#1058;_&#1058;&#1062;_3_&#1054;&#1058;_&#1052;_1_12_&#1044;&#1054;_&#1052;_1_13_&#1044;_7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КОЛ. АХУНБАБАЕВА ВВ М-1 ОТ ТЦ-3 ОТ М-1-10 ДО М-1-11 (Д-720 ММ -220 П.М.)</v>
          </cell>
        </row>
        <row r="53">
          <cell r="F53">
            <v>1318.5071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КОЛ. АХУНБАБАЕВА ВВ М-1 ОТ ТЦ-3 ОТ М-1-11 ДО М-1-12 (Д-720 ММ -200 П.М.)</v>
          </cell>
        </row>
        <row r="51">
          <cell r="F51">
            <v>1198.6421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8">
          <cell r="B8" t="str">
            <v xml:space="preserve"> ВОССТАНОВЛЕНИЕ ТЕПЛОВОЙ ИЗОЛЯЦИИ (ОБМУРОВКА) ТЕПЛЛВЫХ СЕТЕЙ ПО АДРЕСУ: КОЛ. АХУНБАБАЕВА ВВ М-1 ОТ ТЦ-3 ОТ М-1-12 ДО М-1-13 (Д-720 ММ -160 П.М.)</v>
          </cell>
        </row>
        <row r="51">
          <cell r="F51">
            <v>958.91390000000001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75" customWidth="1"/>
    <col min="2" max="2" width="15.77734375" style="75" customWidth="1"/>
    <col min="3" max="3" width="96.6640625" style="75" customWidth="1"/>
    <col min="4" max="6" width="11.77734375" style="75" customWidth="1"/>
    <col min="7" max="16384" width="9.33203125" style="75"/>
  </cols>
  <sheetData>
    <row r="1" spans="1:7" s="61" customFormat="1">
      <c r="A1" s="59"/>
      <c r="B1" s="59"/>
      <c r="C1" s="59"/>
      <c r="D1" s="59"/>
      <c r="E1" s="59"/>
      <c r="F1" s="60" t="s">
        <v>3</v>
      </c>
      <c r="G1" s="59"/>
    </row>
    <row r="2" spans="1:7" s="61" customFormat="1" ht="64.5" customHeight="1">
      <c r="A2" s="59"/>
      <c r="B2" s="129" t="s">
        <v>177</v>
      </c>
      <c r="C2" s="129"/>
      <c r="D2" s="129"/>
      <c r="E2" s="129"/>
      <c r="F2" s="129"/>
      <c r="G2" s="59"/>
    </row>
    <row r="3" spans="1:7" s="61" customFormat="1">
      <c r="A3" s="62"/>
      <c r="B3" s="128" t="s">
        <v>4</v>
      </c>
      <c r="C3" s="128"/>
      <c r="D3" s="128"/>
      <c r="E3" s="128"/>
      <c r="F3" s="128"/>
      <c r="G3" s="59"/>
    </row>
    <row r="4" spans="1:7" s="61" customFormat="1">
      <c r="A4" s="59"/>
      <c r="B4" s="59"/>
      <c r="C4" s="63"/>
      <c r="D4" s="63"/>
      <c r="E4" s="63"/>
      <c r="F4" s="63"/>
      <c r="G4" s="59"/>
    </row>
    <row r="5" spans="1:7" s="61" customFormat="1" ht="15.6">
      <c r="A5" s="64"/>
      <c r="B5" s="64"/>
      <c r="C5" s="65" t="s">
        <v>96</v>
      </c>
      <c r="D5" s="130" t="s">
        <v>181</v>
      </c>
      <c r="E5" s="130"/>
      <c r="F5" s="130"/>
      <c r="G5" s="59"/>
    </row>
    <row r="6" spans="1:7" s="61" customFormat="1">
      <c r="A6" s="62"/>
      <c r="B6" s="131" t="s">
        <v>5</v>
      </c>
      <c r="C6" s="131"/>
      <c r="D6" s="131"/>
      <c r="E6" s="131"/>
      <c r="F6" s="131"/>
      <c r="G6" s="59"/>
    </row>
    <row r="7" spans="1:7" s="61" customFormat="1">
      <c r="A7" s="59"/>
      <c r="B7" s="59"/>
      <c r="C7" s="59"/>
      <c r="D7" s="63"/>
      <c r="E7" s="59"/>
      <c r="F7" s="66" t="s">
        <v>6</v>
      </c>
      <c r="G7" s="59"/>
    </row>
    <row r="8" spans="1:7" s="61" customFormat="1" ht="28.5" customHeight="1">
      <c r="A8" s="66" t="s">
        <v>7</v>
      </c>
      <c r="B8" s="176" t="s">
        <v>180</v>
      </c>
      <c r="C8" s="129"/>
      <c r="D8" s="129"/>
      <c r="E8" s="129"/>
      <c r="F8" s="129"/>
      <c r="G8" s="59"/>
    </row>
    <row r="9" spans="1:7" s="61" customFormat="1">
      <c r="A9" s="62"/>
      <c r="B9" s="128" t="s">
        <v>8</v>
      </c>
      <c r="C9" s="128"/>
      <c r="D9" s="128"/>
      <c r="E9" s="128"/>
      <c r="F9" s="128"/>
      <c r="G9" s="59"/>
    </row>
    <row r="10" spans="1:7" s="61" customFormat="1">
      <c r="A10" s="59"/>
      <c r="B10" s="59"/>
      <c r="C10" s="59"/>
      <c r="D10" s="59"/>
      <c r="E10" s="59"/>
      <c r="F10" s="59"/>
      <c r="G10" s="59"/>
    </row>
    <row r="11" spans="1:7" s="61" customFormat="1">
      <c r="A11" s="67" t="s">
        <v>9</v>
      </c>
      <c r="B11" s="67"/>
      <c r="C11" s="134"/>
      <c r="D11" s="134"/>
      <c r="E11" s="134"/>
      <c r="F11" s="134"/>
      <c r="G11" s="59"/>
    </row>
    <row r="12" spans="1:7" s="69" customFormat="1" ht="12.75" customHeight="1">
      <c r="A12" s="135" t="s">
        <v>10</v>
      </c>
      <c r="B12" s="135" t="s">
        <v>11</v>
      </c>
      <c r="C12" s="135" t="s">
        <v>12</v>
      </c>
      <c r="D12" s="135" t="s">
        <v>13</v>
      </c>
      <c r="E12" s="137" t="s">
        <v>14</v>
      </c>
      <c r="F12" s="138"/>
      <c r="G12" s="68"/>
    </row>
    <row r="13" spans="1:7" s="69" customFormat="1" ht="34.5" customHeight="1">
      <c r="A13" s="136"/>
      <c r="B13" s="136"/>
      <c r="C13" s="136"/>
      <c r="D13" s="136"/>
      <c r="E13" s="70" t="s">
        <v>15</v>
      </c>
      <c r="F13" s="70" t="s">
        <v>16</v>
      </c>
      <c r="G13" s="68"/>
    </row>
    <row r="14" spans="1:7" s="74" customFormat="1">
      <c r="A14" s="71">
        <v>1</v>
      </c>
      <c r="B14" s="72">
        <v>2</v>
      </c>
      <c r="C14" s="72">
        <v>3</v>
      </c>
      <c r="D14" s="72">
        <v>4</v>
      </c>
      <c r="E14" s="72">
        <v>5</v>
      </c>
      <c r="F14" s="72">
        <v>6</v>
      </c>
      <c r="G14" s="73"/>
    </row>
    <row r="15" spans="1:7">
      <c r="A15" s="139"/>
      <c r="B15" s="140"/>
      <c r="C15" s="140"/>
      <c r="D15" s="140"/>
      <c r="E15" s="140"/>
      <c r="F15" s="141"/>
    </row>
    <row r="16" spans="1:7" s="61" customFormat="1">
      <c r="A16" s="76" t="s">
        <v>17</v>
      </c>
      <c r="B16" s="77" t="s">
        <v>159</v>
      </c>
      <c r="C16" s="77" t="s">
        <v>158</v>
      </c>
      <c r="D16" s="78" t="s">
        <v>0</v>
      </c>
      <c r="E16" s="132">
        <v>5.6520000000000001</v>
      </c>
      <c r="F16" s="133"/>
      <c r="G16" s="79"/>
    </row>
    <row r="17" spans="1:7" s="84" customFormat="1" outlineLevel="1">
      <c r="A17" s="80" t="s">
        <v>18</v>
      </c>
      <c r="B17" s="81" t="s">
        <v>17</v>
      </c>
      <c r="C17" s="82" t="s">
        <v>19</v>
      </c>
      <c r="D17" s="81" t="s">
        <v>20</v>
      </c>
      <c r="E17" s="83">
        <v>13.3</v>
      </c>
      <c r="F17" s="83">
        <v>75.171599999999998</v>
      </c>
    </row>
    <row r="18" spans="1:7" s="61" customFormat="1" ht="26.4">
      <c r="A18" s="76" t="s">
        <v>23</v>
      </c>
      <c r="B18" s="77" t="s">
        <v>157</v>
      </c>
      <c r="C18" s="77" t="s">
        <v>156</v>
      </c>
      <c r="D18" s="78" t="s">
        <v>22</v>
      </c>
      <c r="E18" s="132">
        <v>30.143999999999998</v>
      </c>
      <c r="F18" s="133"/>
      <c r="G18" s="79"/>
    </row>
    <row r="19" spans="1:7" s="84" customFormat="1" outlineLevel="1">
      <c r="A19" s="80" t="s">
        <v>92</v>
      </c>
      <c r="B19" s="81" t="s">
        <v>17</v>
      </c>
      <c r="C19" s="82" t="s">
        <v>19</v>
      </c>
      <c r="D19" s="81" t="s">
        <v>20</v>
      </c>
      <c r="E19" s="83">
        <v>0.57769999999999999</v>
      </c>
      <c r="F19" s="83">
        <v>17.414200000000001</v>
      </c>
    </row>
    <row r="20" spans="1:7" s="98" customFormat="1" outlineLevel="1">
      <c r="A20" s="94" t="s">
        <v>93</v>
      </c>
      <c r="B20" s="95" t="s">
        <v>129</v>
      </c>
      <c r="C20" s="96" t="s">
        <v>128</v>
      </c>
      <c r="D20" s="95" t="s">
        <v>21</v>
      </c>
      <c r="E20" s="97">
        <v>0.28999999999999998</v>
      </c>
      <c r="F20" s="97">
        <v>8.7417999999999996</v>
      </c>
    </row>
    <row r="21" spans="1:7" s="61" customFormat="1">
      <c r="A21" s="76" t="s">
        <v>25</v>
      </c>
      <c r="B21" s="77" t="s">
        <v>155</v>
      </c>
      <c r="C21" s="77" t="s">
        <v>154</v>
      </c>
      <c r="D21" s="78" t="s">
        <v>22</v>
      </c>
      <c r="E21" s="132">
        <v>30.143999999999998</v>
      </c>
      <c r="F21" s="133"/>
      <c r="G21" s="79"/>
    </row>
    <row r="22" spans="1:7" s="98" customFormat="1" outlineLevel="1">
      <c r="A22" s="94" t="s">
        <v>91</v>
      </c>
      <c r="B22" s="95" t="s">
        <v>129</v>
      </c>
      <c r="C22" s="96" t="s">
        <v>128</v>
      </c>
      <c r="D22" s="95" t="s">
        <v>21</v>
      </c>
      <c r="E22" s="97">
        <v>0.1696</v>
      </c>
      <c r="F22" s="97">
        <v>5.1124000000000001</v>
      </c>
    </row>
    <row r="23" spans="1:7" s="61" customFormat="1">
      <c r="A23" s="76" t="s">
        <v>26</v>
      </c>
      <c r="B23" s="77" t="s">
        <v>111</v>
      </c>
      <c r="C23" s="77" t="s">
        <v>110</v>
      </c>
      <c r="D23" s="78" t="s">
        <v>94</v>
      </c>
      <c r="E23" s="132">
        <v>25</v>
      </c>
      <c r="F23" s="133"/>
      <c r="G23" s="79"/>
    </row>
    <row r="24" spans="1:7" s="84" customFormat="1" outlineLevel="1">
      <c r="A24" s="80" t="s">
        <v>153</v>
      </c>
      <c r="B24" s="81" t="s">
        <v>17</v>
      </c>
      <c r="C24" s="82" t="s">
        <v>19</v>
      </c>
      <c r="D24" s="81" t="s">
        <v>20</v>
      </c>
      <c r="E24" s="83">
        <v>9.2692999999999994</v>
      </c>
      <c r="F24" s="83">
        <v>231.73249999999999</v>
      </c>
    </row>
    <row r="25" spans="1:7" s="89" customFormat="1" outlineLevel="1">
      <c r="A25" s="85" t="s">
        <v>152</v>
      </c>
      <c r="B25" s="86" t="s">
        <v>97</v>
      </c>
      <c r="C25" s="87" t="s">
        <v>98</v>
      </c>
      <c r="D25" s="86" t="s">
        <v>99</v>
      </c>
      <c r="E25" s="88">
        <v>28.13</v>
      </c>
      <c r="F25" s="88">
        <v>703.25</v>
      </c>
    </row>
    <row r="26" spans="1:7" s="89" customFormat="1" outlineLevel="1">
      <c r="A26" s="90" t="s">
        <v>151</v>
      </c>
      <c r="B26" s="91" t="s">
        <v>95</v>
      </c>
      <c r="C26" s="92" t="s">
        <v>112</v>
      </c>
      <c r="D26" s="91" t="s">
        <v>24</v>
      </c>
      <c r="E26" s="93">
        <v>6.4306999999999999</v>
      </c>
      <c r="F26" s="93">
        <v>160.768</v>
      </c>
    </row>
    <row r="27" spans="1:7" s="61" customFormat="1" ht="26.4">
      <c r="A27" s="76" t="s">
        <v>27</v>
      </c>
      <c r="B27" s="77" t="s">
        <v>150</v>
      </c>
      <c r="C27" s="77" t="s">
        <v>149</v>
      </c>
      <c r="D27" s="78" t="s">
        <v>0</v>
      </c>
      <c r="E27" s="132">
        <v>6.9080000000000004</v>
      </c>
      <c r="F27" s="133"/>
      <c r="G27" s="79"/>
    </row>
    <row r="28" spans="1:7" s="84" customFormat="1" outlineLevel="1">
      <c r="A28" s="80" t="s">
        <v>148</v>
      </c>
      <c r="B28" s="81" t="s">
        <v>17</v>
      </c>
      <c r="C28" s="82" t="s">
        <v>19</v>
      </c>
      <c r="D28" s="81" t="s">
        <v>20</v>
      </c>
      <c r="E28" s="83">
        <v>106.65</v>
      </c>
      <c r="F28" s="83">
        <v>736.73820000000001</v>
      </c>
    </row>
    <row r="29" spans="1:7" s="89" customFormat="1" outlineLevel="1">
      <c r="A29" s="85" t="s">
        <v>147</v>
      </c>
      <c r="B29" s="86" t="s">
        <v>127</v>
      </c>
      <c r="C29" s="87" t="s">
        <v>126</v>
      </c>
      <c r="D29" s="86" t="s">
        <v>22</v>
      </c>
      <c r="E29" s="88">
        <v>6.0000000000000001E-3</v>
      </c>
      <c r="F29" s="88">
        <v>4.1447999999999999E-2</v>
      </c>
    </row>
    <row r="30" spans="1:7" s="89" customFormat="1" outlineLevel="1">
      <c r="A30" s="90" t="s">
        <v>146</v>
      </c>
      <c r="B30" s="91" t="s">
        <v>125</v>
      </c>
      <c r="C30" s="92" t="s">
        <v>124</v>
      </c>
      <c r="D30" s="91" t="s">
        <v>22</v>
      </c>
      <c r="E30" s="93">
        <v>0.35020000000000001</v>
      </c>
      <c r="F30" s="93">
        <v>2.4192</v>
      </c>
    </row>
    <row r="31" spans="1:7" s="89" customFormat="1" outlineLevel="1">
      <c r="A31" s="90" t="s">
        <v>145</v>
      </c>
      <c r="B31" s="91" t="s">
        <v>123</v>
      </c>
      <c r="C31" s="92" t="s">
        <v>122</v>
      </c>
      <c r="D31" s="91" t="s">
        <v>22</v>
      </c>
      <c r="E31" s="93">
        <v>2.5999999999999999E-2</v>
      </c>
      <c r="F31" s="93">
        <v>0.17960799999999999</v>
      </c>
    </row>
    <row r="32" spans="1:7" s="89" customFormat="1" outlineLevel="1">
      <c r="A32" s="90" t="s">
        <v>144</v>
      </c>
      <c r="B32" s="91" t="s">
        <v>121</v>
      </c>
      <c r="C32" s="92" t="s">
        <v>120</v>
      </c>
      <c r="D32" s="91" t="s">
        <v>90</v>
      </c>
      <c r="E32" s="93">
        <v>105</v>
      </c>
      <c r="F32" s="93">
        <v>725.34</v>
      </c>
    </row>
    <row r="33" spans="1:7" s="89" customFormat="1" outlineLevel="1">
      <c r="A33" s="90" t="s">
        <v>143</v>
      </c>
      <c r="B33" s="91" t="s">
        <v>119</v>
      </c>
      <c r="C33" s="92" t="s">
        <v>118</v>
      </c>
      <c r="D33" s="91" t="s">
        <v>22</v>
      </c>
      <c r="E33" s="93">
        <v>1.2051000000000001</v>
      </c>
      <c r="F33" s="93">
        <v>8.3247999999999998</v>
      </c>
    </row>
    <row r="34" spans="1:7" s="89" customFormat="1" outlineLevel="1">
      <c r="A34" s="90" t="s">
        <v>142</v>
      </c>
      <c r="B34" s="91" t="s">
        <v>117</v>
      </c>
      <c r="C34" s="92" t="s">
        <v>116</v>
      </c>
      <c r="D34" s="91" t="s">
        <v>115</v>
      </c>
      <c r="E34" s="93">
        <v>0.16</v>
      </c>
      <c r="F34" s="93">
        <v>1.1052999999999999</v>
      </c>
    </row>
    <row r="35" spans="1:7" s="89" customFormat="1" outlineLevel="1">
      <c r="A35" s="90" t="s">
        <v>141</v>
      </c>
      <c r="B35" s="91" t="s">
        <v>114</v>
      </c>
      <c r="C35" s="92" t="s">
        <v>113</v>
      </c>
      <c r="D35" s="91" t="s">
        <v>90</v>
      </c>
      <c r="E35" s="93">
        <v>105</v>
      </c>
      <c r="F35" s="93">
        <v>725.34</v>
      </c>
    </row>
    <row r="36" spans="1:7" s="61" customFormat="1" ht="26.4">
      <c r="A36" s="76" t="s">
        <v>28</v>
      </c>
      <c r="B36" s="77" t="s">
        <v>140</v>
      </c>
      <c r="C36" s="77" t="s">
        <v>139</v>
      </c>
      <c r="D36" s="78" t="s">
        <v>0</v>
      </c>
      <c r="E36" s="132">
        <v>6.9080000000000004</v>
      </c>
      <c r="F36" s="133"/>
      <c r="G36" s="79"/>
    </row>
    <row r="37" spans="1:7" s="84" customFormat="1" outlineLevel="1">
      <c r="A37" s="80" t="s">
        <v>138</v>
      </c>
      <c r="B37" s="81" t="s">
        <v>17</v>
      </c>
      <c r="C37" s="82" t="s">
        <v>19</v>
      </c>
      <c r="D37" s="81" t="s">
        <v>20</v>
      </c>
      <c r="E37" s="83">
        <v>29.861999999999998</v>
      </c>
      <c r="F37" s="83">
        <v>206.2867</v>
      </c>
    </row>
    <row r="38" spans="1:7" s="89" customFormat="1" outlineLevel="1">
      <c r="A38" s="85" t="s">
        <v>137</v>
      </c>
      <c r="B38" s="86" t="s">
        <v>127</v>
      </c>
      <c r="C38" s="87" t="s">
        <v>126</v>
      </c>
      <c r="D38" s="86" t="s">
        <v>22</v>
      </c>
      <c r="E38" s="88">
        <v>6.0000000000000001E-3</v>
      </c>
      <c r="F38" s="88">
        <v>4.1447999999999999E-2</v>
      </c>
    </row>
    <row r="39" spans="1:7" s="89" customFormat="1" outlineLevel="1">
      <c r="A39" s="90" t="s">
        <v>136</v>
      </c>
      <c r="B39" s="91" t="s">
        <v>125</v>
      </c>
      <c r="C39" s="92" t="s">
        <v>124</v>
      </c>
      <c r="D39" s="91" t="s">
        <v>22</v>
      </c>
      <c r="E39" s="93">
        <v>0.35020000000000001</v>
      </c>
      <c r="F39" s="93">
        <v>2.4192</v>
      </c>
    </row>
    <row r="40" spans="1:7" s="89" customFormat="1" outlineLevel="1">
      <c r="A40" s="90" t="s">
        <v>135</v>
      </c>
      <c r="B40" s="91" t="s">
        <v>119</v>
      </c>
      <c r="C40" s="92" t="s">
        <v>118</v>
      </c>
      <c r="D40" s="91" t="s">
        <v>22</v>
      </c>
      <c r="E40" s="93">
        <v>1.2051000000000001</v>
      </c>
      <c r="F40" s="93">
        <v>8.3247999999999998</v>
      </c>
    </row>
    <row r="41" spans="1:7" s="61" customFormat="1" ht="26.4">
      <c r="A41" s="76" t="s">
        <v>29</v>
      </c>
      <c r="B41" s="77" t="s">
        <v>176</v>
      </c>
      <c r="C41" s="77" t="s">
        <v>175</v>
      </c>
      <c r="D41" s="78" t="s">
        <v>0</v>
      </c>
      <c r="E41" s="132">
        <v>7.2220000000000004</v>
      </c>
      <c r="F41" s="133"/>
      <c r="G41" s="79"/>
    </row>
    <row r="42" spans="1:7" s="84" customFormat="1" outlineLevel="1">
      <c r="A42" s="80" t="s">
        <v>134</v>
      </c>
      <c r="B42" s="81" t="s">
        <v>17</v>
      </c>
      <c r="C42" s="82" t="s">
        <v>19</v>
      </c>
      <c r="D42" s="81" t="s">
        <v>20</v>
      </c>
      <c r="E42" s="83">
        <v>31.98</v>
      </c>
      <c r="F42" s="83">
        <v>230.95959999999999</v>
      </c>
    </row>
    <row r="43" spans="1:7" s="98" customFormat="1" outlineLevel="1">
      <c r="A43" s="94" t="s">
        <v>133</v>
      </c>
      <c r="B43" s="95" t="s">
        <v>172</v>
      </c>
      <c r="C43" s="96" t="s">
        <v>171</v>
      </c>
      <c r="D43" s="95" t="s">
        <v>21</v>
      </c>
      <c r="E43" s="97">
        <v>0.47</v>
      </c>
      <c r="F43" s="97">
        <v>3.3942999999999999</v>
      </c>
    </row>
    <row r="44" spans="1:7" s="89" customFormat="1" outlineLevel="1">
      <c r="A44" s="85" t="s">
        <v>132</v>
      </c>
      <c r="B44" s="86" t="s">
        <v>170</v>
      </c>
      <c r="C44" s="87" t="s">
        <v>169</v>
      </c>
      <c r="D44" s="86" t="s">
        <v>90</v>
      </c>
      <c r="E44" s="88">
        <v>115</v>
      </c>
      <c r="F44" s="88">
        <v>830.53</v>
      </c>
    </row>
    <row r="45" spans="1:7" s="89" customFormat="1" outlineLevel="1">
      <c r="A45" s="90" t="s">
        <v>131</v>
      </c>
      <c r="B45" s="91" t="s">
        <v>168</v>
      </c>
      <c r="C45" s="92" t="s">
        <v>167</v>
      </c>
      <c r="D45" s="91" t="s">
        <v>22</v>
      </c>
      <c r="E45" s="93">
        <v>1.26E-2</v>
      </c>
      <c r="F45" s="93">
        <v>9.0996999999999995E-2</v>
      </c>
    </row>
    <row r="46" spans="1:7" s="89" customFormat="1" outlineLevel="1">
      <c r="A46" s="90" t="s">
        <v>130</v>
      </c>
      <c r="B46" s="91" t="s">
        <v>166</v>
      </c>
      <c r="C46" s="92" t="s">
        <v>165</v>
      </c>
      <c r="D46" s="91" t="s">
        <v>22</v>
      </c>
      <c r="E46" s="93">
        <v>1.2600000000000001E-3</v>
      </c>
      <c r="F46" s="93">
        <v>9.1000000000000004E-3</v>
      </c>
    </row>
    <row r="47" spans="1:7" s="89" customFormat="1" outlineLevel="1">
      <c r="A47" s="90" t="s">
        <v>174</v>
      </c>
      <c r="B47" s="91" t="s">
        <v>164</v>
      </c>
      <c r="C47" s="92" t="s">
        <v>163</v>
      </c>
      <c r="D47" s="91" t="s">
        <v>22</v>
      </c>
      <c r="E47" s="93">
        <v>0.03</v>
      </c>
      <c r="F47" s="93">
        <v>0.21665999999999999</v>
      </c>
    </row>
    <row r="48" spans="1:7" s="89" customFormat="1" outlineLevel="1">
      <c r="A48" s="90" t="s">
        <v>173</v>
      </c>
      <c r="B48" s="91" t="s">
        <v>162</v>
      </c>
      <c r="C48" s="92" t="s">
        <v>161</v>
      </c>
      <c r="D48" s="91" t="s">
        <v>22</v>
      </c>
      <c r="E48" s="93">
        <v>4.7300000000000002E-2</v>
      </c>
      <c r="F48" s="93">
        <v>0.34160099999999999</v>
      </c>
    </row>
    <row r="49" spans="1:7" s="61" customFormat="1" ht="13.8" thickBot="1">
      <c r="A49" s="142"/>
      <c r="B49" s="143"/>
      <c r="C49" s="143"/>
      <c r="D49" s="143"/>
      <c r="E49" s="143"/>
      <c r="F49" s="144"/>
      <c r="G49" s="59"/>
    </row>
    <row r="50" spans="1:7" s="61" customFormat="1" ht="13.5" customHeight="1" thickTop="1">
      <c r="A50" s="145" t="s">
        <v>38</v>
      </c>
      <c r="B50" s="146"/>
      <c r="C50" s="146"/>
      <c r="D50" s="99"/>
      <c r="E50" s="100"/>
      <c r="F50" s="101"/>
      <c r="G50" s="79"/>
    </row>
    <row r="51" spans="1:7" s="61" customFormat="1">
      <c r="A51" s="147"/>
      <c r="B51" s="148"/>
      <c r="C51" s="148"/>
      <c r="D51" s="148"/>
      <c r="E51" s="148"/>
      <c r="F51" s="149"/>
      <c r="G51" s="59"/>
    </row>
    <row r="52" spans="1:7" s="61" customFormat="1">
      <c r="A52" s="102"/>
      <c r="B52" s="103"/>
      <c r="C52" s="104" t="s">
        <v>39</v>
      </c>
      <c r="D52" s="105"/>
      <c r="E52" s="106"/>
      <c r="F52" s="107"/>
      <c r="G52" s="59"/>
    </row>
    <row r="53" spans="1:7" s="61" customFormat="1">
      <c r="A53" s="108" t="s">
        <v>17</v>
      </c>
      <c r="B53" s="109" t="s">
        <v>17</v>
      </c>
      <c r="C53" s="109" t="s">
        <v>19</v>
      </c>
      <c r="D53" s="110" t="s">
        <v>20</v>
      </c>
      <c r="E53" s="111"/>
      <c r="F53" s="111">
        <v>1498.3027</v>
      </c>
      <c r="G53" s="59"/>
    </row>
    <row r="54" spans="1:7" s="61" customFormat="1">
      <c r="A54" s="59"/>
    </row>
    <row r="55" spans="1:7" s="61" customFormat="1">
      <c r="A55" s="59"/>
    </row>
    <row r="56" spans="1:7" s="61" customFormat="1">
      <c r="A56" s="59"/>
    </row>
    <row r="57" spans="1:7" s="61" customFormat="1">
      <c r="A57" s="59"/>
    </row>
    <row r="58" spans="1:7" s="61" customFormat="1">
      <c r="A58" s="59"/>
    </row>
    <row r="59" spans="1:7" s="61" customFormat="1">
      <c r="A59" s="59"/>
    </row>
    <row r="60" spans="1:7" s="61" customFormat="1">
      <c r="A60" s="59"/>
    </row>
    <row r="61" spans="1:7" s="61" customFormat="1">
      <c r="A61" s="59"/>
    </row>
    <row r="62" spans="1:7" s="61" customFormat="1">
      <c r="A62" s="59"/>
    </row>
    <row r="63" spans="1:7" s="61" customFormat="1">
      <c r="A63" s="59"/>
    </row>
    <row r="64" spans="1:7" s="61" customFormat="1">
      <c r="A64" s="59"/>
    </row>
    <row r="65" spans="1:1" s="61" customFormat="1">
      <c r="A65" s="59"/>
    </row>
    <row r="66" spans="1:1" s="61" customFormat="1">
      <c r="A66" s="59"/>
    </row>
    <row r="67" spans="1:1" s="61" customFormat="1">
      <c r="A67" s="59"/>
    </row>
    <row r="68" spans="1:1" s="61" customFormat="1">
      <c r="A68" s="59"/>
    </row>
    <row r="69" spans="1:1" s="61" customFormat="1">
      <c r="A69" s="59"/>
    </row>
    <row r="70" spans="1:1" s="61" customFormat="1">
      <c r="A70" s="59"/>
    </row>
    <row r="71" spans="1:1" s="61" customFormat="1">
      <c r="A71" s="59"/>
    </row>
  </sheetData>
  <mergeCells count="23">
    <mergeCell ref="E36:F36"/>
    <mergeCell ref="E41:F41"/>
    <mergeCell ref="A49:F49"/>
    <mergeCell ref="A50:C50"/>
    <mergeCell ref="A51:F51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B9:F9"/>
    <mergeCell ref="B2:F2"/>
    <mergeCell ref="B3:F3"/>
    <mergeCell ref="D5:F5"/>
    <mergeCell ref="B6:F6"/>
    <mergeCell ref="B8:F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2018)&amp;C&amp;P&amp;R160230010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B1:J33"/>
  <sheetViews>
    <sheetView zoomScaleNormal="100" zoomScaleSheetLayoutView="75" workbookViewId="0">
      <pane xSplit="2" topLeftCell="C1" activePane="topRight" state="frozen"/>
      <selection activeCell="K10" sqref="K10"/>
      <selection pane="topRight" activeCell="C4" sqref="C4:D4"/>
    </sheetView>
  </sheetViews>
  <sheetFormatPr defaultColWidth="10.33203125" defaultRowHeight="13.2"/>
  <cols>
    <col min="1" max="1" width="5" style="8" customWidth="1"/>
    <col min="2" max="2" width="7" style="9" customWidth="1"/>
    <col min="3" max="3" width="93.109375" style="8" customWidth="1"/>
    <col min="4" max="4" width="20.6640625" style="8" customWidth="1"/>
    <col min="5" max="5" width="1.6640625" style="8" hidden="1" customWidth="1"/>
    <col min="6" max="6" width="0.109375" style="8" hidden="1" customWidth="1"/>
    <col min="7" max="7" width="10.6640625" style="8" hidden="1" customWidth="1"/>
    <col min="8" max="8" width="11.77734375" style="8" hidden="1" customWidth="1"/>
    <col min="9" max="10" width="0.109375" style="8" hidden="1" customWidth="1"/>
    <col min="11" max="16384" width="10.33203125" style="8"/>
  </cols>
  <sheetData>
    <row r="1" spans="2:10">
      <c r="C1" s="10" t="s">
        <v>67</v>
      </c>
    </row>
    <row r="2" spans="2:10" ht="15.6">
      <c r="C2" s="171" t="s">
        <v>68</v>
      </c>
      <c r="D2" s="171"/>
      <c r="E2" s="11"/>
      <c r="F2" s="12"/>
      <c r="G2" s="12"/>
      <c r="H2" s="13" t="s">
        <v>42</v>
      </c>
    </row>
    <row r="3" spans="2:10" ht="27" customHeight="1">
      <c r="C3" s="172"/>
      <c r="D3" s="172"/>
      <c r="E3" s="14"/>
    </row>
    <row r="4" spans="2:10" ht="69.75" customHeight="1">
      <c r="B4" s="15"/>
      <c r="C4" s="169" t="e">
        <f>#REF!</f>
        <v>#REF!</v>
      </c>
      <c r="D4" s="169"/>
      <c r="E4" s="10" t="s">
        <v>69</v>
      </c>
      <c r="G4" s="16"/>
      <c r="H4" s="16"/>
    </row>
    <row r="5" spans="2:10" ht="20.399999999999999">
      <c r="C5" s="17" t="s">
        <v>42</v>
      </c>
      <c r="D5" s="18"/>
      <c r="E5" s="10"/>
      <c r="G5" s="16"/>
      <c r="H5" s="16"/>
    </row>
    <row r="6" spans="2:10" ht="27" customHeight="1">
      <c r="C6" s="19"/>
      <c r="D6" s="20"/>
    </row>
    <row r="7" spans="2:10">
      <c r="C7" s="21"/>
      <c r="D7" s="20"/>
    </row>
    <row r="8" spans="2:10" ht="15.6">
      <c r="C8" s="22" t="s">
        <v>42</v>
      </c>
      <c r="D8" s="23"/>
    </row>
    <row r="9" spans="2:10" ht="17.399999999999999">
      <c r="B9" s="170" t="s">
        <v>70</v>
      </c>
      <c r="C9" s="168" t="s">
        <v>71</v>
      </c>
      <c r="D9" s="24" t="s">
        <v>72</v>
      </c>
      <c r="E9" s="25"/>
    </row>
    <row r="10" spans="2:10" ht="17.399999999999999">
      <c r="B10" s="170"/>
      <c r="C10" s="168"/>
      <c r="D10" s="26" t="s">
        <v>73</v>
      </c>
      <c r="E10" s="25"/>
    </row>
    <row r="11" spans="2:10">
      <c r="B11" s="27">
        <v>1</v>
      </c>
      <c r="C11" s="27">
        <v>2</v>
      </c>
      <c r="D11" s="28">
        <v>3</v>
      </c>
      <c r="E11" s="25"/>
    </row>
    <row r="12" spans="2:10" ht="26.25" customHeight="1">
      <c r="B12" s="29">
        <v>1</v>
      </c>
      <c r="C12" s="30" t="s">
        <v>74</v>
      </c>
      <c r="D12" s="31">
        <f>Лист1!D15*Лист1!D23/100+Лист1!D15</f>
        <v>0</v>
      </c>
      <c r="E12" s="25"/>
    </row>
    <row r="13" spans="2:10" ht="16.2" thickBot="1">
      <c r="B13" s="29">
        <v>2</v>
      </c>
      <c r="C13" s="30" t="s">
        <v>75</v>
      </c>
      <c r="D13" s="31" t="e">
        <f>Лист1!D12+Лист1!D12*Лист1!D16/100+Лист1!D14+Лист1!D14*Лист1!D17/100+Лист1!D13+Лист1!D13*Лист1!D16/100</f>
        <v>#REF!</v>
      </c>
      <c r="J13" s="32"/>
    </row>
    <row r="14" spans="2:10" ht="36.75" customHeight="1">
      <c r="B14" s="29">
        <v>3</v>
      </c>
      <c r="C14" s="30" t="s">
        <v>76</v>
      </c>
      <c r="D14" s="31" t="e">
        <f>Лист1!D7*Лист1!D8/Лист1!D9*Лист1!D10</f>
        <v>#REF!</v>
      </c>
    </row>
    <row r="15" spans="2:10" ht="30.75" customHeight="1">
      <c r="B15" s="29">
        <v>4</v>
      </c>
      <c r="C15" s="30" t="s">
        <v>77</v>
      </c>
      <c r="D15" s="31" t="e">
        <f>Лист1!D11</f>
        <v>#REF!</v>
      </c>
    </row>
    <row r="16" spans="2:10" ht="30.75" customHeight="1">
      <c r="B16" s="29">
        <v>5</v>
      </c>
      <c r="C16" s="30" t="s">
        <v>78</v>
      </c>
      <c r="D16" s="31" t="e">
        <f>(D13+D14+D15)*Лист1!D19+('всп форма'!D13+'всп форма'!D14+'всп форма'!D15)*Лист1!D20/100+(D13+D14+D15)*Лист1!D21/100</f>
        <v>#REF!</v>
      </c>
    </row>
    <row r="17" spans="2:4" ht="33" customHeight="1">
      <c r="B17" s="29">
        <v>6</v>
      </c>
      <c r="C17" s="33" t="s">
        <v>79</v>
      </c>
      <c r="D17" s="31" t="e">
        <f>('всп форма'!D13+'всп форма'!D14+'всп форма'!D15+'всп форма'!D16)*Лист1!D26/100+Лист1!D24</f>
        <v>#REF!</v>
      </c>
    </row>
    <row r="18" spans="2:4" ht="29.25" customHeight="1">
      <c r="B18" s="29">
        <v>7</v>
      </c>
      <c r="C18" s="30" t="s">
        <v>80</v>
      </c>
      <c r="D18" s="31" t="e">
        <f>('всп форма'!D12+'всп форма'!D13+'всп форма'!D14+'всп форма'!D15+'всп форма'!D16+'всп форма'!D17)*Лист1!D29/100</f>
        <v>#REF!</v>
      </c>
    </row>
    <row r="19" spans="2:4" ht="28.5" customHeight="1">
      <c r="B19" s="29">
        <v>8</v>
      </c>
      <c r="C19" s="30" t="s">
        <v>81</v>
      </c>
      <c r="D19" s="31" t="e">
        <f>('всп форма'!D13+'всп форма'!D14+'всп форма'!D15+'всп форма'!D16+'всп форма'!D17)*Лист1!D28/100+Лист1!D27</f>
        <v>#REF!</v>
      </c>
    </row>
    <row r="20" spans="2:4" ht="48" customHeight="1">
      <c r="B20" s="29">
        <v>9</v>
      </c>
      <c r="C20" s="30" t="s">
        <v>82</v>
      </c>
      <c r="D20" s="34" t="e">
        <f>('всп форма'!D12+'всп форма'!D13+'всп форма'!D14+'всп форма'!D15+'всп форма'!D16+'всп форма'!D17+'всп форма'!D18)*Лист1!D25/100</f>
        <v>#REF!</v>
      </c>
    </row>
    <row r="21" spans="2:4" ht="24.75" customHeight="1">
      <c r="B21" s="29">
        <v>10</v>
      </c>
      <c r="C21" s="35" t="s">
        <v>83</v>
      </c>
      <c r="D21" s="36" t="e">
        <f>(D12+D13+D14+D15+D16+D17+D18+D19+D20)</f>
        <v>#REF!</v>
      </c>
    </row>
    <row r="22" spans="2:4" ht="25.5" customHeight="1">
      <c r="B22" s="29">
        <v>11</v>
      </c>
      <c r="C22" s="35" t="s">
        <v>84</v>
      </c>
      <c r="D22" s="36" t="e">
        <f>(D21-D19)*1.15+D19</f>
        <v>#REF!</v>
      </c>
    </row>
    <row r="23" spans="2:4">
      <c r="C23" s="37"/>
      <c r="D23" s="38"/>
    </row>
    <row r="24" spans="2:4" ht="15.6">
      <c r="C24" s="39" t="s">
        <v>85</v>
      </c>
      <c r="D24" s="40" t="s">
        <v>86</v>
      </c>
    </row>
    <row r="25" spans="2:4" ht="15.6">
      <c r="C25" s="41"/>
      <c r="D25" s="41"/>
    </row>
    <row r="26" spans="2:4" ht="15.6">
      <c r="C26" s="42" t="s">
        <v>87</v>
      </c>
      <c r="D26" s="40" t="s">
        <v>87</v>
      </c>
    </row>
    <row r="27" spans="2:4" ht="15.6">
      <c r="C27" s="42" t="s">
        <v>88</v>
      </c>
      <c r="D27" s="42" t="s">
        <v>88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3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E10" sqref="E1:F1048576"/>
    </sheetView>
  </sheetViews>
  <sheetFormatPr defaultColWidth="9.33203125" defaultRowHeight="13.2"/>
  <cols>
    <col min="1" max="1" width="6.33203125" style="117" customWidth="1"/>
    <col min="2" max="2" width="60" style="117" customWidth="1"/>
    <col min="3" max="3" width="9.33203125" style="117"/>
    <col min="4" max="4" width="14.44140625" style="117" customWidth="1"/>
    <col min="5" max="16384" width="9.33203125" style="117"/>
  </cols>
  <sheetData>
    <row r="2" spans="1:4" ht="83.25" customHeight="1">
      <c r="B2" s="159" t="s">
        <v>178</v>
      </c>
      <c r="C2" s="159"/>
      <c r="D2" s="159"/>
    </row>
    <row r="3" spans="1:4">
      <c r="B3" s="118"/>
    </row>
    <row r="4" spans="1:4" ht="32.25" customHeight="1">
      <c r="B4" s="159" t="str">
        <f>bv_abc4!B8</f>
        <v>ВОССТАНОВЛЕНИЕ ТЕПЛОВОЙ ИЗОЛЯЦИИ (ОБМУРОВКА) ТЕПЛЛВЫХ СЕТЕЙ ПО АДРЕСУ: КОЛ. АХУНБАБАЕВА ВВ М-1 ОТ ТЦ-3 ОТ М-1-9 ДО М-1-10 (Д-720 ММ -250 П.М.)</v>
      </c>
      <c r="C4" s="159"/>
      <c r="D4" s="159"/>
    </row>
    <row r="5" spans="1:4">
      <c r="B5" s="118"/>
    </row>
    <row r="6" spans="1:4" ht="15.6">
      <c r="A6" s="160" t="s">
        <v>179</v>
      </c>
      <c r="B6" s="160"/>
      <c r="C6" s="160"/>
      <c r="D6" s="160"/>
    </row>
    <row r="8" spans="1:4" ht="13.2" customHeight="1">
      <c r="A8" s="161" t="s">
        <v>100</v>
      </c>
      <c r="B8" s="161" t="s">
        <v>101</v>
      </c>
      <c r="C8" s="161" t="s">
        <v>13</v>
      </c>
      <c r="D8" s="161" t="s">
        <v>102</v>
      </c>
    </row>
    <row r="9" spans="1:4">
      <c r="A9" s="162"/>
      <c r="B9" s="162"/>
      <c r="C9" s="162"/>
      <c r="D9" s="162"/>
    </row>
    <row r="10" spans="1:4">
      <c r="A10" s="163"/>
      <c r="B10" s="163"/>
      <c r="C10" s="163"/>
      <c r="D10" s="163"/>
    </row>
    <row r="11" spans="1:4">
      <c r="A11" s="112">
        <v>1</v>
      </c>
      <c r="B11" s="113">
        <v>2</v>
      </c>
      <c r="C11" s="113">
        <v>3</v>
      </c>
      <c r="D11" s="113">
        <v>4</v>
      </c>
    </row>
    <row r="12" spans="1:4">
      <c r="A12" s="152"/>
      <c r="B12" s="152"/>
      <c r="C12" s="152"/>
      <c r="D12" s="152"/>
    </row>
    <row r="13" spans="1:4" ht="15.6">
      <c r="A13" s="153" t="s">
        <v>103</v>
      </c>
      <c r="B13" s="154"/>
      <c r="C13" s="154"/>
      <c r="D13" s="154"/>
    </row>
    <row r="14" spans="1:4">
      <c r="A14" s="155"/>
      <c r="B14" s="156"/>
      <c r="C14" s="156"/>
      <c r="D14" s="156"/>
    </row>
    <row r="15" spans="1:4">
      <c r="A15" s="150"/>
      <c r="B15" s="151"/>
      <c r="C15" s="151"/>
      <c r="D15" s="151"/>
    </row>
    <row r="16" spans="1:4" ht="15.6">
      <c r="A16" s="157" t="s">
        <v>104</v>
      </c>
      <c r="B16" s="158"/>
      <c r="C16" s="158"/>
      <c r="D16" s="158"/>
    </row>
    <row r="17" spans="1:4">
      <c r="A17" s="119" t="s">
        <v>17</v>
      </c>
      <c r="B17" s="120" t="s">
        <v>19</v>
      </c>
      <c r="C17" s="121" t="s">
        <v>20</v>
      </c>
      <c r="D17" s="122">
        <f>bv_abc4!F53</f>
        <v>1498.3027</v>
      </c>
    </row>
    <row r="18" spans="1:4">
      <c r="A18" s="114"/>
      <c r="B18" s="115" t="s">
        <v>105</v>
      </c>
      <c r="C18" s="115" t="s">
        <v>20</v>
      </c>
      <c r="D18" s="123">
        <f>SUM(D17)</f>
        <v>1498.3027</v>
      </c>
    </row>
    <row r="19" spans="1:4">
      <c r="A19" s="150"/>
      <c r="B19" s="151"/>
      <c r="C19" s="151"/>
      <c r="D19" s="151"/>
    </row>
    <row r="20" spans="1:4" ht="15.6">
      <c r="A20" s="157" t="s">
        <v>40</v>
      </c>
      <c r="B20" s="158"/>
      <c r="C20" s="158"/>
      <c r="D20" s="158"/>
    </row>
    <row r="21" spans="1:4">
      <c r="A21" s="124" t="s">
        <v>17</v>
      </c>
      <c r="B21" s="125" t="s">
        <v>128</v>
      </c>
      <c r="C21" s="126" t="s">
        <v>21</v>
      </c>
      <c r="D21" s="127">
        <v>13.854182399999999</v>
      </c>
    </row>
    <row r="22" spans="1:4">
      <c r="A22" s="124" t="s">
        <v>23</v>
      </c>
      <c r="B22" s="125" t="s">
        <v>171</v>
      </c>
      <c r="C22" s="126" t="s">
        <v>21</v>
      </c>
      <c r="D22" s="127">
        <v>3.3943400000000001</v>
      </c>
    </row>
    <row r="23" spans="1:4">
      <c r="A23" s="114"/>
      <c r="B23" s="115" t="s">
        <v>106</v>
      </c>
      <c r="C23" s="115" t="s">
        <v>107</v>
      </c>
      <c r="D23" s="116"/>
    </row>
    <row r="24" spans="1:4">
      <c r="A24" s="150"/>
      <c r="B24" s="151"/>
      <c r="C24" s="151"/>
      <c r="D24" s="151"/>
    </row>
    <row r="25" spans="1:4" ht="15.6">
      <c r="A25" s="157" t="s">
        <v>108</v>
      </c>
      <c r="B25" s="158"/>
      <c r="C25" s="158"/>
      <c r="D25" s="158"/>
    </row>
    <row r="26" spans="1:4">
      <c r="A26" s="124" t="s">
        <v>17</v>
      </c>
      <c r="B26" s="125" t="s">
        <v>98</v>
      </c>
      <c r="C26" s="126" t="s">
        <v>99</v>
      </c>
      <c r="D26" s="127">
        <v>703.25</v>
      </c>
    </row>
    <row r="27" spans="1:4">
      <c r="A27" s="124" t="s">
        <v>23</v>
      </c>
      <c r="B27" s="125" t="s">
        <v>126</v>
      </c>
      <c r="C27" s="126" t="s">
        <v>22</v>
      </c>
      <c r="D27" s="127">
        <v>8.2895999999999997E-2</v>
      </c>
    </row>
    <row r="28" spans="1:4">
      <c r="A28" s="124" t="s">
        <v>25</v>
      </c>
      <c r="B28" s="125" t="s">
        <v>169</v>
      </c>
      <c r="C28" s="126" t="s">
        <v>90</v>
      </c>
      <c r="D28" s="127">
        <v>830.53</v>
      </c>
    </row>
    <row r="29" spans="1:4">
      <c r="A29" s="124" t="s">
        <v>26</v>
      </c>
      <c r="B29" s="125" t="s">
        <v>124</v>
      </c>
      <c r="C29" s="126" t="s">
        <v>22</v>
      </c>
      <c r="D29" s="127">
        <v>4.8383631999999999</v>
      </c>
    </row>
    <row r="30" spans="1:4" ht="26.4">
      <c r="A30" s="124" t="s">
        <v>27</v>
      </c>
      <c r="B30" s="125" t="s">
        <v>167</v>
      </c>
      <c r="C30" s="126" t="s">
        <v>22</v>
      </c>
      <c r="D30" s="127">
        <v>9.09972E-2</v>
      </c>
    </row>
    <row r="31" spans="1:4">
      <c r="A31" s="124" t="s">
        <v>28</v>
      </c>
      <c r="B31" s="125" t="s">
        <v>122</v>
      </c>
      <c r="C31" s="126" t="s">
        <v>22</v>
      </c>
      <c r="D31" s="127">
        <v>0.17960799999999999</v>
      </c>
    </row>
    <row r="32" spans="1:4">
      <c r="A32" s="124" t="s">
        <v>29</v>
      </c>
      <c r="B32" s="125" t="s">
        <v>165</v>
      </c>
      <c r="C32" s="126" t="s">
        <v>22</v>
      </c>
      <c r="D32" s="127">
        <v>9.0997200000000004E-3</v>
      </c>
    </row>
    <row r="33" spans="1:4" ht="26.4">
      <c r="A33" s="124" t="s">
        <v>30</v>
      </c>
      <c r="B33" s="125" t="s">
        <v>163</v>
      </c>
      <c r="C33" s="126" t="s">
        <v>22</v>
      </c>
      <c r="D33" s="127">
        <v>0.21665999999999999</v>
      </c>
    </row>
    <row r="34" spans="1:4">
      <c r="A34" s="124" t="s">
        <v>31</v>
      </c>
      <c r="B34" s="125" t="s">
        <v>120</v>
      </c>
      <c r="C34" s="126" t="s">
        <v>90</v>
      </c>
      <c r="D34" s="127">
        <v>725.34</v>
      </c>
    </row>
    <row r="35" spans="1:4" ht="26.4">
      <c r="A35" s="124" t="s">
        <v>32</v>
      </c>
      <c r="B35" s="125" t="s">
        <v>161</v>
      </c>
      <c r="C35" s="126" t="s">
        <v>22</v>
      </c>
      <c r="D35" s="127">
        <v>0.34160059999999998</v>
      </c>
    </row>
    <row r="36" spans="1:4" ht="26.4">
      <c r="A36" s="124" t="s">
        <v>33</v>
      </c>
      <c r="B36" s="125" t="s">
        <v>118</v>
      </c>
      <c r="C36" s="126" t="s">
        <v>22</v>
      </c>
      <c r="D36" s="127">
        <v>16.649661600000002</v>
      </c>
    </row>
    <row r="37" spans="1:4">
      <c r="A37" s="124" t="s">
        <v>34</v>
      </c>
      <c r="B37" s="125" t="s">
        <v>112</v>
      </c>
      <c r="C37" s="126" t="s">
        <v>24</v>
      </c>
      <c r="D37" s="127">
        <v>160.768</v>
      </c>
    </row>
    <row r="38" spans="1:4" ht="26.4">
      <c r="A38" s="124" t="s">
        <v>35</v>
      </c>
      <c r="B38" s="125" t="s">
        <v>116</v>
      </c>
      <c r="C38" s="126" t="s">
        <v>115</v>
      </c>
      <c r="D38" s="127">
        <v>1.10528</v>
      </c>
    </row>
    <row r="39" spans="1:4" ht="26.4">
      <c r="A39" s="124" t="s">
        <v>160</v>
      </c>
      <c r="B39" s="125" t="s">
        <v>113</v>
      </c>
      <c r="C39" s="126" t="s">
        <v>90</v>
      </c>
      <c r="D39" s="127">
        <v>725.34</v>
      </c>
    </row>
    <row r="40" spans="1:4">
      <c r="A40" s="114"/>
      <c r="B40" s="115" t="s">
        <v>109</v>
      </c>
      <c r="C40" s="115" t="s">
        <v>107</v>
      </c>
      <c r="D40" s="116"/>
    </row>
    <row r="41" spans="1:4">
      <c r="A41" s="150"/>
      <c r="B41" s="151"/>
      <c r="C41" s="151"/>
      <c r="D41" s="151"/>
    </row>
  </sheetData>
  <mergeCells count="17">
    <mergeCell ref="B2:D2"/>
    <mergeCell ref="B4:D4"/>
    <mergeCell ref="A20:D20"/>
    <mergeCell ref="A24:D24"/>
    <mergeCell ref="A25:D25"/>
    <mergeCell ref="A6:D6"/>
    <mergeCell ref="A8:A10"/>
    <mergeCell ref="B8:B10"/>
    <mergeCell ref="C8:C10"/>
    <mergeCell ref="D8:D10"/>
    <mergeCell ref="A41:D41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2018)&amp;RЭ160230010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75" customWidth="1"/>
    <col min="2" max="2" width="15.77734375" style="75" customWidth="1"/>
    <col min="3" max="3" width="96.6640625" style="75" customWidth="1"/>
    <col min="4" max="6" width="11.77734375" style="75" customWidth="1"/>
    <col min="7" max="16384" width="9.33203125" style="75"/>
  </cols>
  <sheetData>
    <row r="1" spans="1:7" s="61" customFormat="1">
      <c r="A1" s="59"/>
      <c r="B1" s="59"/>
      <c r="C1" s="59"/>
      <c r="D1" s="59"/>
      <c r="E1" s="59"/>
      <c r="F1" s="60" t="s">
        <v>3</v>
      </c>
      <c r="G1" s="59"/>
    </row>
    <row r="2" spans="1:7" s="61" customFormat="1" ht="64.5" customHeight="1">
      <c r="A2" s="59"/>
      <c r="B2" s="129" t="s">
        <v>177</v>
      </c>
      <c r="C2" s="129"/>
      <c r="D2" s="129"/>
      <c r="E2" s="129"/>
      <c r="F2" s="129"/>
      <c r="G2" s="59"/>
    </row>
    <row r="3" spans="1:7" s="61" customFormat="1">
      <c r="A3" s="62"/>
      <c r="B3" s="128" t="s">
        <v>4</v>
      </c>
      <c r="C3" s="128"/>
      <c r="D3" s="128"/>
      <c r="E3" s="128"/>
      <c r="F3" s="128"/>
      <c r="G3" s="59"/>
    </row>
    <row r="4" spans="1:7" s="61" customFormat="1">
      <c r="A4" s="59"/>
      <c r="B4" s="59"/>
      <c r="C4" s="63"/>
      <c r="D4" s="63"/>
      <c r="E4" s="63"/>
      <c r="F4" s="63"/>
      <c r="G4" s="59"/>
    </row>
    <row r="5" spans="1:7" s="61" customFormat="1" ht="15.6">
      <c r="A5" s="64"/>
      <c r="B5" s="64"/>
      <c r="C5" s="65" t="s">
        <v>96</v>
      </c>
      <c r="D5" s="130" t="s">
        <v>182</v>
      </c>
      <c r="E5" s="130"/>
      <c r="F5" s="130"/>
      <c r="G5" s="59"/>
    </row>
    <row r="6" spans="1:7" s="61" customFormat="1">
      <c r="A6" s="62"/>
      <c r="B6" s="131" t="s">
        <v>5</v>
      </c>
      <c r="C6" s="131"/>
      <c r="D6" s="131"/>
      <c r="E6" s="131"/>
      <c r="F6" s="131"/>
      <c r="G6" s="59"/>
    </row>
    <row r="7" spans="1:7" s="61" customFormat="1">
      <c r="A7" s="59"/>
      <c r="B7" s="59"/>
      <c r="C7" s="59"/>
      <c r="D7" s="63"/>
      <c r="E7" s="59"/>
      <c r="F7" s="66" t="s">
        <v>6</v>
      </c>
      <c r="G7" s="59"/>
    </row>
    <row r="8" spans="1:7" s="61" customFormat="1" ht="25.5" customHeight="1">
      <c r="A8" s="66" t="s">
        <v>7</v>
      </c>
      <c r="B8" s="176" t="s">
        <v>183</v>
      </c>
      <c r="C8" s="129"/>
      <c r="D8" s="129"/>
      <c r="E8" s="129"/>
      <c r="F8" s="129"/>
      <c r="G8" s="59"/>
    </row>
    <row r="9" spans="1:7" s="61" customFormat="1">
      <c r="A9" s="62"/>
      <c r="B9" s="128" t="s">
        <v>8</v>
      </c>
      <c r="C9" s="128"/>
      <c r="D9" s="128"/>
      <c r="E9" s="128"/>
      <c r="F9" s="128"/>
      <c r="G9" s="59"/>
    </row>
    <row r="10" spans="1:7" s="61" customFormat="1">
      <c r="A10" s="59"/>
      <c r="B10" s="59"/>
      <c r="C10" s="59"/>
      <c r="D10" s="59"/>
      <c r="E10" s="59"/>
      <c r="F10" s="59"/>
      <c r="G10" s="59"/>
    </row>
    <row r="11" spans="1:7" s="61" customFormat="1">
      <c r="A11" s="67" t="s">
        <v>9</v>
      </c>
      <c r="B11" s="67"/>
      <c r="C11" s="134"/>
      <c r="D11" s="134"/>
      <c r="E11" s="134"/>
      <c r="F11" s="134"/>
      <c r="G11" s="59"/>
    </row>
    <row r="12" spans="1:7" s="69" customFormat="1" ht="12.75" customHeight="1">
      <c r="A12" s="135" t="s">
        <v>10</v>
      </c>
      <c r="B12" s="135" t="s">
        <v>11</v>
      </c>
      <c r="C12" s="135" t="s">
        <v>12</v>
      </c>
      <c r="D12" s="135" t="s">
        <v>13</v>
      </c>
      <c r="E12" s="137" t="s">
        <v>14</v>
      </c>
      <c r="F12" s="138"/>
      <c r="G12" s="68"/>
    </row>
    <row r="13" spans="1:7" s="69" customFormat="1" ht="34.5" customHeight="1">
      <c r="A13" s="136"/>
      <c r="B13" s="136"/>
      <c r="C13" s="136"/>
      <c r="D13" s="136"/>
      <c r="E13" s="70" t="s">
        <v>15</v>
      </c>
      <c r="F13" s="70" t="s">
        <v>16</v>
      </c>
      <c r="G13" s="68"/>
    </row>
    <row r="14" spans="1:7" s="74" customFormat="1">
      <c r="A14" s="71">
        <v>1</v>
      </c>
      <c r="B14" s="72">
        <v>2</v>
      </c>
      <c r="C14" s="72">
        <v>3</v>
      </c>
      <c r="D14" s="72">
        <v>4</v>
      </c>
      <c r="E14" s="72">
        <v>5</v>
      </c>
      <c r="F14" s="72">
        <v>6</v>
      </c>
      <c r="G14" s="73"/>
    </row>
    <row r="15" spans="1:7">
      <c r="A15" s="139"/>
      <c r="B15" s="140"/>
      <c r="C15" s="140"/>
      <c r="D15" s="140"/>
      <c r="E15" s="140"/>
      <c r="F15" s="141"/>
    </row>
    <row r="16" spans="1:7" s="61" customFormat="1">
      <c r="A16" s="76" t="s">
        <v>17</v>
      </c>
      <c r="B16" s="77" t="s">
        <v>159</v>
      </c>
      <c r="C16" s="77" t="s">
        <v>158</v>
      </c>
      <c r="D16" s="78" t="s">
        <v>0</v>
      </c>
      <c r="E16" s="132">
        <v>4.9737999999999998</v>
      </c>
      <c r="F16" s="133"/>
      <c r="G16" s="79"/>
    </row>
    <row r="17" spans="1:7" s="84" customFormat="1" outlineLevel="1">
      <c r="A17" s="80" t="s">
        <v>18</v>
      </c>
      <c r="B17" s="81" t="s">
        <v>17</v>
      </c>
      <c r="C17" s="82" t="s">
        <v>19</v>
      </c>
      <c r="D17" s="81" t="s">
        <v>20</v>
      </c>
      <c r="E17" s="83">
        <v>13.3</v>
      </c>
      <c r="F17" s="83">
        <v>66.151499999999999</v>
      </c>
    </row>
    <row r="18" spans="1:7" s="61" customFormat="1" ht="26.4">
      <c r="A18" s="76" t="s">
        <v>23</v>
      </c>
      <c r="B18" s="77" t="s">
        <v>157</v>
      </c>
      <c r="C18" s="77" t="s">
        <v>156</v>
      </c>
      <c r="D18" s="78" t="s">
        <v>22</v>
      </c>
      <c r="E18" s="132">
        <v>26.527000000000001</v>
      </c>
      <c r="F18" s="133"/>
      <c r="G18" s="79"/>
    </row>
    <row r="19" spans="1:7" s="84" customFormat="1" outlineLevel="1">
      <c r="A19" s="80" t="s">
        <v>92</v>
      </c>
      <c r="B19" s="81" t="s">
        <v>17</v>
      </c>
      <c r="C19" s="82" t="s">
        <v>19</v>
      </c>
      <c r="D19" s="81" t="s">
        <v>20</v>
      </c>
      <c r="E19" s="83">
        <v>0.57769999999999999</v>
      </c>
      <c r="F19" s="83">
        <v>15.3246</v>
      </c>
    </row>
    <row r="20" spans="1:7" s="98" customFormat="1" outlineLevel="1">
      <c r="A20" s="94" t="s">
        <v>93</v>
      </c>
      <c r="B20" s="95" t="s">
        <v>129</v>
      </c>
      <c r="C20" s="96" t="s">
        <v>128</v>
      </c>
      <c r="D20" s="95" t="s">
        <v>21</v>
      </c>
      <c r="E20" s="97">
        <v>0.28999999999999998</v>
      </c>
      <c r="F20" s="97">
        <v>7.6928000000000001</v>
      </c>
    </row>
    <row r="21" spans="1:7" s="61" customFormat="1">
      <c r="A21" s="76" t="s">
        <v>25</v>
      </c>
      <c r="B21" s="77" t="s">
        <v>155</v>
      </c>
      <c r="C21" s="77" t="s">
        <v>154</v>
      </c>
      <c r="D21" s="78" t="s">
        <v>22</v>
      </c>
      <c r="E21" s="132">
        <v>26.527000000000001</v>
      </c>
      <c r="F21" s="133"/>
      <c r="G21" s="79"/>
    </row>
    <row r="22" spans="1:7" s="98" customFormat="1" outlineLevel="1">
      <c r="A22" s="94" t="s">
        <v>91</v>
      </c>
      <c r="B22" s="95" t="s">
        <v>129</v>
      </c>
      <c r="C22" s="96" t="s">
        <v>128</v>
      </c>
      <c r="D22" s="95" t="s">
        <v>21</v>
      </c>
      <c r="E22" s="97">
        <v>0.1696</v>
      </c>
      <c r="F22" s="97">
        <v>4.4989999999999997</v>
      </c>
    </row>
    <row r="23" spans="1:7" s="61" customFormat="1">
      <c r="A23" s="76" t="s">
        <v>26</v>
      </c>
      <c r="B23" s="77" t="s">
        <v>111</v>
      </c>
      <c r="C23" s="77" t="s">
        <v>110</v>
      </c>
      <c r="D23" s="78" t="s">
        <v>94</v>
      </c>
      <c r="E23" s="132">
        <v>22</v>
      </c>
      <c r="F23" s="133"/>
      <c r="G23" s="79"/>
    </row>
    <row r="24" spans="1:7" s="84" customFormat="1" outlineLevel="1">
      <c r="A24" s="80" t="s">
        <v>153</v>
      </c>
      <c r="B24" s="81" t="s">
        <v>17</v>
      </c>
      <c r="C24" s="82" t="s">
        <v>19</v>
      </c>
      <c r="D24" s="81" t="s">
        <v>20</v>
      </c>
      <c r="E24" s="83">
        <v>9.2692999999999994</v>
      </c>
      <c r="F24" s="83">
        <v>203.9246</v>
      </c>
    </row>
    <row r="25" spans="1:7" s="89" customFormat="1" outlineLevel="1">
      <c r="A25" s="85" t="s">
        <v>152</v>
      </c>
      <c r="B25" s="86" t="s">
        <v>97</v>
      </c>
      <c r="C25" s="87" t="s">
        <v>98</v>
      </c>
      <c r="D25" s="86" t="s">
        <v>99</v>
      </c>
      <c r="E25" s="88">
        <v>28.13</v>
      </c>
      <c r="F25" s="88">
        <v>618.86</v>
      </c>
    </row>
    <row r="26" spans="1:7" s="89" customFormat="1" outlineLevel="1">
      <c r="A26" s="90" t="s">
        <v>151</v>
      </c>
      <c r="B26" s="91" t="s">
        <v>95</v>
      </c>
      <c r="C26" s="92" t="s">
        <v>112</v>
      </c>
      <c r="D26" s="91" t="s">
        <v>24</v>
      </c>
      <c r="E26" s="93">
        <v>6.4306999999999999</v>
      </c>
      <c r="F26" s="173">
        <v>141.47579999999999</v>
      </c>
    </row>
    <row r="27" spans="1:7" s="61" customFormat="1" ht="26.4">
      <c r="A27" s="76" t="s">
        <v>27</v>
      </c>
      <c r="B27" s="77" t="s">
        <v>150</v>
      </c>
      <c r="C27" s="77" t="s">
        <v>149</v>
      </c>
      <c r="D27" s="78" t="s">
        <v>0</v>
      </c>
      <c r="E27" s="132">
        <v>6.0789999999999997</v>
      </c>
      <c r="F27" s="133"/>
      <c r="G27" s="79"/>
    </row>
    <row r="28" spans="1:7" s="84" customFormat="1" outlineLevel="1">
      <c r="A28" s="80" t="s">
        <v>148</v>
      </c>
      <c r="B28" s="81" t="s">
        <v>17</v>
      </c>
      <c r="C28" s="82" t="s">
        <v>19</v>
      </c>
      <c r="D28" s="81" t="s">
        <v>20</v>
      </c>
      <c r="E28" s="83">
        <v>106.65</v>
      </c>
      <c r="F28" s="83">
        <v>648.32960000000003</v>
      </c>
    </row>
    <row r="29" spans="1:7" s="89" customFormat="1" outlineLevel="1">
      <c r="A29" s="85" t="s">
        <v>147</v>
      </c>
      <c r="B29" s="86" t="s">
        <v>127</v>
      </c>
      <c r="C29" s="87" t="s">
        <v>126</v>
      </c>
      <c r="D29" s="86" t="s">
        <v>22</v>
      </c>
      <c r="E29" s="88">
        <v>6.0000000000000001E-3</v>
      </c>
      <c r="F29" s="88">
        <v>3.6473999999999999E-2</v>
      </c>
    </row>
    <row r="30" spans="1:7" s="89" customFormat="1" outlineLevel="1">
      <c r="A30" s="90" t="s">
        <v>146</v>
      </c>
      <c r="B30" s="91" t="s">
        <v>125</v>
      </c>
      <c r="C30" s="92" t="s">
        <v>124</v>
      </c>
      <c r="D30" s="91" t="s">
        <v>22</v>
      </c>
      <c r="E30" s="93">
        <v>0.35020000000000001</v>
      </c>
      <c r="F30" s="93">
        <v>2.1288999999999998</v>
      </c>
    </row>
    <row r="31" spans="1:7" s="89" customFormat="1" outlineLevel="1">
      <c r="A31" s="90" t="s">
        <v>145</v>
      </c>
      <c r="B31" s="91" t="s">
        <v>123</v>
      </c>
      <c r="C31" s="92" t="s">
        <v>122</v>
      </c>
      <c r="D31" s="91" t="s">
        <v>22</v>
      </c>
      <c r="E31" s="93">
        <v>2.5999999999999999E-2</v>
      </c>
      <c r="F31" s="93">
        <v>0.158055</v>
      </c>
    </row>
    <row r="32" spans="1:7" s="89" customFormat="1" outlineLevel="1">
      <c r="A32" s="90" t="s">
        <v>144</v>
      </c>
      <c r="B32" s="91" t="s">
        <v>121</v>
      </c>
      <c r="C32" s="92" t="s">
        <v>120</v>
      </c>
      <c r="D32" s="91" t="s">
        <v>90</v>
      </c>
      <c r="E32" s="93">
        <v>105</v>
      </c>
      <c r="F32" s="93">
        <v>638.29920000000004</v>
      </c>
    </row>
    <row r="33" spans="1:7" s="89" customFormat="1" outlineLevel="1">
      <c r="A33" s="90" t="s">
        <v>143</v>
      </c>
      <c r="B33" s="91" t="s">
        <v>119</v>
      </c>
      <c r="C33" s="92" t="s">
        <v>118</v>
      </c>
      <c r="D33" s="91" t="s">
        <v>22</v>
      </c>
      <c r="E33" s="93">
        <v>1.2051000000000001</v>
      </c>
      <c r="F33" s="93">
        <v>7.3258999999999999</v>
      </c>
    </row>
    <row r="34" spans="1:7" s="89" customFormat="1" outlineLevel="1">
      <c r="A34" s="90" t="s">
        <v>142</v>
      </c>
      <c r="B34" s="91" t="s">
        <v>117</v>
      </c>
      <c r="C34" s="92" t="s">
        <v>116</v>
      </c>
      <c r="D34" s="91" t="s">
        <v>115</v>
      </c>
      <c r="E34" s="93">
        <v>0.16</v>
      </c>
      <c r="F34" s="93">
        <v>0.97264600000000001</v>
      </c>
    </row>
    <row r="35" spans="1:7" s="89" customFormat="1" outlineLevel="1">
      <c r="A35" s="90" t="s">
        <v>141</v>
      </c>
      <c r="B35" s="91" t="s">
        <v>114</v>
      </c>
      <c r="C35" s="92" t="s">
        <v>113</v>
      </c>
      <c r="D35" s="91" t="s">
        <v>90</v>
      </c>
      <c r="E35" s="93">
        <v>105</v>
      </c>
      <c r="F35" s="93">
        <v>638.29920000000004</v>
      </c>
    </row>
    <row r="36" spans="1:7" s="61" customFormat="1" ht="26.4">
      <c r="A36" s="76" t="s">
        <v>28</v>
      </c>
      <c r="B36" s="77" t="s">
        <v>140</v>
      </c>
      <c r="C36" s="77" t="s">
        <v>139</v>
      </c>
      <c r="D36" s="78" t="s">
        <v>0</v>
      </c>
      <c r="E36" s="132">
        <v>6.0789999999999997</v>
      </c>
      <c r="F36" s="133"/>
      <c r="G36" s="79"/>
    </row>
    <row r="37" spans="1:7" s="84" customFormat="1" outlineLevel="1">
      <c r="A37" s="80" t="s">
        <v>138</v>
      </c>
      <c r="B37" s="81" t="s">
        <v>17</v>
      </c>
      <c r="C37" s="82" t="s">
        <v>19</v>
      </c>
      <c r="D37" s="81" t="s">
        <v>20</v>
      </c>
      <c r="E37" s="83">
        <v>29.861999999999998</v>
      </c>
      <c r="F37" s="83">
        <v>181.53229999999999</v>
      </c>
    </row>
    <row r="38" spans="1:7" s="89" customFormat="1" outlineLevel="1">
      <c r="A38" s="85" t="s">
        <v>137</v>
      </c>
      <c r="B38" s="86" t="s">
        <v>127</v>
      </c>
      <c r="C38" s="87" t="s">
        <v>126</v>
      </c>
      <c r="D38" s="86" t="s">
        <v>22</v>
      </c>
      <c r="E38" s="88">
        <v>6.0000000000000001E-3</v>
      </c>
      <c r="F38" s="88">
        <v>3.6473999999999999E-2</v>
      </c>
    </row>
    <row r="39" spans="1:7" s="89" customFormat="1" outlineLevel="1">
      <c r="A39" s="90" t="s">
        <v>136</v>
      </c>
      <c r="B39" s="91" t="s">
        <v>125</v>
      </c>
      <c r="C39" s="92" t="s">
        <v>124</v>
      </c>
      <c r="D39" s="91" t="s">
        <v>22</v>
      </c>
      <c r="E39" s="93">
        <v>0.35020000000000001</v>
      </c>
      <c r="F39" s="93">
        <v>2.1288999999999998</v>
      </c>
    </row>
    <row r="40" spans="1:7" s="89" customFormat="1" outlineLevel="1">
      <c r="A40" s="90" t="s">
        <v>135</v>
      </c>
      <c r="B40" s="91" t="s">
        <v>119</v>
      </c>
      <c r="C40" s="92" t="s">
        <v>118</v>
      </c>
      <c r="D40" s="91" t="s">
        <v>22</v>
      </c>
      <c r="E40" s="93">
        <v>1.2051000000000001</v>
      </c>
      <c r="F40" s="93">
        <v>7.3258999999999999</v>
      </c>
    </row>
    <row r="41" spans="1:7" s="61" customFormat="1" ht="26.4">
      <c r="A41" s="76" t="s">
        <v>29</v>
      </c>
      <c r="B41" s="77" t="s">
        <v>176</v>
      </c>
      <c r="C41" s="77" t="s">
        <v>175</v>
      </c>
      <c r="D41" s="78" t="s">
        <v>0</v>
      </c>
      <c r="E41" s="132">
        <v>6.3554000000000004</v>
      </c>
      <c r="F41" s="133"/>
      <c r="G41" s="79"/>
    </row>
    <row r="42" spans="1:7" s="84" customFormat="1" outlineLevel="1">
      <c r="A42" s="80" t="s">
        <v>134</v>
      </c>
      <c r="B42" s="81" t="s">
        <v>17</v>
      </c>
      <c r="C42" s="82" t="s">
        <v>19</v>
      </c>
      <c r="D42" s="81" t="s">
        <v>20</v>
      </c>
      <c r="E42" s="83">
        <v>31.98</v>
      </c>
      <c r="F42" s="83">
        <v>203.24440000000001</v>
      </c>
    </row>
    <row r="43" spans="1:7" s="98" customFormat="1" outlineLevel="1">
      <c r="A43" s="94" t="s">
        <v>133</v>
      </c>
      <c r="B43" s="95" t="s">
        <v>172</v>
      </c>
      <c r="C43" s="96" t="s">
        <v>171</v>
      </c>
      <c r="D43" s="95" t="s">
        <v>21</v>
      </c>
      <c r="E43" s="97">
        <v>0.47</v>
      </c>
      <c r="F43" s="97">
        <v>2.9870000000000001</v>
      </c>
    </row>
    <row r="44" spans="1:7" s="89" customFormat="1" outlineLevel="1">
      <c r="A44" s="85" t="s">
        <v>132</v>
      </c>
      <c r="B44" s="86" t="s">
        <v>170</v>
      </c>
      <c r="C44" s="87" t="s">
        <v>169</v>
      </c>
      <c r="D44" s="86" t="s">
        <v>90</v>
      </c>
      <c r="E44" s="88">
        <v>115</v>
      </c>
      <c r="F44" s="88">
        <v>730.8664</v>
      </c>
    </row>
    <row r="45" spans="1:7" s="89" customFormat="1" outlineLevel="1">
      <c r="A45" s="90" t="s">
        <v>131</v>
      </c>
      <c r="B45" s="91" t="s">
        <v>168</v>
      </c>
      <c r="C45" s="92" t="s">
        <v>167</v>
      </c>
      <c r="D45" s="91" t="s">
        <v>22</v>
      </c>
      <c r="E45" s="93">
        <v>1.26E-2</v>
      </c>
      <c r="F45" s="93">
        <v>8.0077999999999996E-2</v>
      </c>
    </row>
    <row r="46" spans="1:7" s="89" customFormat="1" outlineLevel="1">
      <c r="A46" s="90" t="s">
        <v>130</v>
      </c>
      <c r="B46" s="91" t="s">
        <v>166</v>
      </c>
      <c r="C46" s="92" t="s">
        <v>165</v>
      </c>
      <c r="D46" s="91" t="s">
        <v>22</v>
      </c>
      <c r="E46" s="93">
        <v>1.2600000000000001E-3</v>
      </c>
      <c r="F46" s="93">
        <v>8.0079999999999995E-3</v>
      </c>
    </row>
    <row r="47" spans="1:7" s="89" customFormat="1" outlineLevel="1">
      <c r="A47" s="90" t="s">
        <v>174</v>
      </c>
      <c r="B47" s="91" t="s">
        <v>164</v>
      </c>
      <c r="C47" s="92" t="s">
        <v>163</v>
      </c>
      <c r="D47" s="91" t="s">
        <v>22</v>
      </c>
      <c r="E47" s="93">
        <v>0.03</v>
      </c>
      <c r="F47" s="93">
        <v>0.190661</v>
      </c>
    </row>
    <row r="48" spans="1:7" s="89" customFormat="1" outlineLevel="1">
      <c r="A48" s="90" t="s">
        <v>173</v>
      </c>
      <c r="B48" s="91" t="s">
        <v>162</v>
      </c>
      <c r="C48" s="92" t="s">
        <v>161</v>
      </c>
      <c r="D48" s="91" t="s">
        <v>22</v>
      </c>
      <c r="E48" s="93">
        <v>4.7300000000000002E-2</v>
      </c>
      <c r="F48" s="93">
        <v>0.30060900000000002</v>
      </c>
    </row>
    <row r="49" spans="1:7" s="61" customFormat="1" ht="13.8" thickBot="1">
      <c r="A49" s="142"/>
      <c r="B49" s="143"/>
      <c r="C49" s="143"/>
      <c r="D49" s="143"/>
      <c r="E49" s="143"/>
      <c r="F49" s="144"/>
      <c r="G49" s="59"/>
    </row>
    <row r="50" spans="1:7" s="61" customFormat="1" ht="13.8" thickTop="1">
      <c r="A50" s="145" t="s">
        <v>38</v>
      </c>
      <c r="B50" s="146"/>
      <c r="C50" s="146"/>
      <c r="D50" s="99"/>
      <c r="E50" s="100"/>
      <c r="F50" s="101"/>
      <c r="G50" s="79"/>
    </row>
    <row r="51" spans="1:7" s="61" customFormat="1">
      <c r="A51" s="147"/>
      <c r="B51" s="148"/>
      <c r="C51" s="148"/>
      <c r="D51" s="148"/>
      <c r="E51" s="148"/>
      <c r="F51" s="149"/>
      <c r="G51" s="59"/>
    </row>
    <row r="52" spans="1:7" s="61" customFormat="1">
      <c r="A52" s="102"/>
      <c r="B52" s="103"/>
      <c r="C52" s="104" t="s">
        <v>39</v>
      </c>
      <c r="D52" s="105"/>
      <c r="E52" s="106"/>
      <c r="F52" s="107"/>
      <c r="G52" s="59"/>
    </row>
    <row r="53" spans="1:7" s="61" customFormat="1">
      <c r="A53" s="108" t="s">
        <v>17</v>
      </c>
      <c r="B53" s="109" t="s">
        <v>17</v>
      </c>
      <c r="C53" s="109" t="s">
        <v>19</v>
      </c>
      <c r="D53" s="110" t="s">
        <v>20</v>
      </c>
      <c r="E53" s="111"/>
      <c r="F53" s="111">
        <v>1318.5071</v>
      </c>
      <c r="G53" s="59"/>
    </row>
    <row r="54" spans="1:7" s="61" customFormat="1">
      <c r="A54" s="59"/>
    </row>
    <row r="55" spans="1:7" s="61" customFormat="1">
      <c r="A55" s="59"/>
    </row>
    <row r="56" spans="1:7" s="61" customFormat="1">
      <c r="A56" s="59"/>
    </row>
    <row r="57" spans="1:7" s="61" customFormat="1">
      <c r="A57" s="59"/>
    </row>
    <row r="58" spans="1:7" s="61" customFormat="1">
      <c r="A58" s="59"/>
    </row>
    <row r="59" spans="1:7" s="61" customFormat="1">
      <c r="A59" s="59"/>
    </row>
    <row r="60" spans="1:7" s="61" customFormat="1">
      <c r="A60" s="59"/>
    </row>
    <row r="61" spans="1:7" s="61" customFormat="1">
      <c r="A61" s="59"/>
    </row>
    <row r="62" spans="1:7" s="61" customFormat="1">
      <c r="A62" s="59"/>
    </row>
    <row r="63" spans="1:7" s="61" customFormat="1">
      <c r="A63" s="59"/>
    </row>
    <row r="64" spans="1:7" s="61" customFormat="1">
      <c r="A64" s="59"/>
    </row>
    <row r="65" spans="1:1" s="61" customFormat="1">
      <c r="A65" s="59"/>
    </row>
    <row r="66" spans="1:1" s="61" customFormat="1">
      <c r="A66" s="59"/>
    </row>
    <row r="67" spans="1:1" s="61" customFormat="1">
      <c r="A67" s="59"/>
    </row>
    <row r="68" spans="1:1" s="61" customFormat="1">
      <c r="A68" s="59"/>
    </row>
    <row r="69" spans="1:1" s="61" customFormat="1">
      <c r="A69" s="59"/>
    </row>
    <row r="70" spans="1:1" s="61" customFormat="1">
      <c r="A70" s="59"/>
    </row>
    <row r="71" spans="1:1" s="61" customFormat="1">
      <c r="A71" s="59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2018)&amp;C&amp;P&amp;R160230020</oddHeader>
    <oddFooter>&amp;CСтраниц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0" workbookViewId="0">
      <selection activeCell="E10" sqref="E1:F1048576"/>
    </sheetView>
  </sheetViews>
  <sheetFormatPr defaultColWidth="9.33203125" defaultRowHeight="13.2"/>
  <cols>
    <col min="1" max="1" width="6.33203125" style="117" customWidth="1"/>
    <col min="2" max="2" width="60" style="117" customWidth="1"/>
    <col min="3" max="3" width="9.33203125" style="117"/>
    <col min="4" max="4" width="14.44140625" style="117" customWidth="1"/>
    <col min="5" max="16384" width="9.33203125" style="117"/>
  </cols>
  <sheetData>
    <row r="2" spans="1:4" ht="83.25" customHeight="1">
      <c r="B2" s="159" t="s">
        <v>178</v>
      </c>
      <c r="C2" s="159"/>
      <c r="D2" s="159"/>
    </row>
    <row r="3" spans="1:4">
      <c r="B3" s="118"/>
    </row>
    <row r="4" spans="1:4" ht="32.25" customHeight="1">
      <c r="B4" s="159" t="str">
        <f>[1]bv_abc4!B8</f>
        <v xml:space="preserve"> ВОССТАНОВЛЕНИЕ ТЕПЛОВОЙ ИЗОЛЯЦИИ (ОБМУРОВКА) ТЕПЛЛВЫХ СЕТЕЙ ПО АДРЕСУ: КОЛ. АХУНБАБАЕВА ВВ М-1 ОТ ТЦ-3 ОТ М-1-10 ДО М-1-11 (Д-720 ММ -220 П.М.)</v>
      </c>
      <c r="C4" s="159"/>
      <c r="D4" s="159"/>
    </row>
    <row r="5" spans="1:4">
      <c r="B5" s="118"/>
    </row>
    <row r="6" spans="1:4" ht="15.6">
      <c r="A6" s="160" t="s">
        <v>179</v>
      </c>
      <c r="B6" s="160"/>
      <c r="C6" s="160"/>
      <c r="D6" s="160"/>
    </row>
    <row r="8" spans="1:4" ht="13.2" customHeight="1">
      <c r="A8" s="161" t="s">
        <v>100</v>
      </c>
      <c r="B8" s="161" t="s">
        <v>101</v>
      </c>
      <c r="C8" s="161" t="s">
        <v>13</v>
      </c>
      <c r="D8" s="161" t="s">
        <v>102</v>
      </c>
    </row>
    <row r="9" spans="1:4">
      <c r="A9" s="162"/>
      <c r="B9" s="162"/>
      <c r="C9" s="162"/>
      <c r="D9" s="162"/>
    </row>
    <row r="10" spans="1:4">
      <c r="A10" s="163"/>
      <c r="B10" s="163"/>
      <c r="C10" s="163"/>
      <c r="D10" s="163"/>
    </row>
    <row r="11" spans="1:4">
      <c r="A11" s="112">
        <v>1</v>
      </c>
      <c r="B11" s="113">
        <v>2</v>
      </c>
      <c r="C11" s="113">
        <v>3</v>
      </c>
      <c r="D11" s="113">
        <v>4</v>
      </c>
    </row>
    <row r="12" spans="1:4">
      <c r="A12" s="152"/>
      <c r="B12" s="152"/>
      <c r="C12" s="152"/>
      <c r="D12" s="152"/>
    </row>
    <row r="13" spans="1:4" ht="15.6">
      <c r="A13" s="153" t="s">
        <v>103</v>
      </c>
      <c r="B13" s="154"/>
      <c r="C13" s="154"/>
      <c r="D13" s="154"/>
    </row>
    <row r="14" spans="1:4">
      <c r="A14" s="155"/>
      <c r="B14" s="156"/>
      <c r="C14" s="156"/>
      <c r="D14" s="156"/>
    </row>
    <row r="15" spans="1:4">
      <c r="A15" s="150"/>
      <c r="B15" s="151"/>
      <c r="C15" s="151"/>
      <c r="D15" s="151"/>
    </row>
    <row r="16" spans="1:4" ht="15.6">
      <c r="A16" s="157" t="s">
        <v>104</v>
      </c>
      <c r="B16" s="158"/>
      <c r="C16" s="158"/>
      <c r="D16" s="158"/>
    </row>
    <row r="17" spans="1:4">
      <c r="A17" s="119" t="s">
        <v>17</v>
      </c>
      <c r="B17" s="120" t="s">
        <v>19</v>
      </c>
      <c r="C17" s="121" t="s">
        <v>20</v>
      </c>
      <c r="D17" s="174">
        <f>[1]bv_abc4!F53</f>
        <v>1318.5071</v>
      </c>
    </row>
    <row r="18" spans="1:4">
      <c r="A18" s="114"/>
      <c r="B18" s="115" t="s">
        <v>105</v>
      </c>
      <c r="C18" s="115" t="s">
        <v>20</v>
      </c>
      <c r="D18" s="175">
        <f>SUM(D17)</f>
        <v>1318.5071</v>
      </c>
    </row>
    <row r="19" spans="1:4">
      <c r="A19" s="150"/>
      <c r="B19" s="151"/>
      <c r="C19" s="151"/>
      <c r="D19" s="151"/>
    </row>
    <row r="20" spans="1:4" ht="15.6">
      <c r="A20" s="157" t="s">
        <v>40</v>
      </c>
      <c r="B20" s="158"/>
      <c r="C20" s="158"/>
      <c r="D20" s="158"/>
    </row>
    <row r="21" spans="1:4">
      <c r="A21" s="124" t="s">
        <v>17</v>
      </c>
      <c r="B21" s="125" t="s">
        <v>128</v>
      </c>
      <c r="C21" s="126" t="s">
        <v>21</v>
      </c>
      <c r="D21" s="127">
        <v>12.1918092</v>
      </c>
    </row>
    <row r="22" spans="1:4">
      <c r="A22" s="124" t="s">
        <v>23</v>
      </c>
      <c r="B22" s="125" t="s">
        <v>171</v>
      </c>
      <c r="C22" s="126" t="s">
        <v>21</v>
      </c>
      <c r="D22" s="127">
        <v>2.9870192000000002</v>
      </c>
    </row>
    <row r="23" spans="1:4">
      <c r="A23" s="114"/>
      <c r="B23" s="115" t="s">
        <v>106</v>
      </c>
      <c r="C23" s="115" t="s">
        <v>107</v>
      </c>
      <c r="D23" s="116"/>
    </row>
    <row r="24" spans="1:4">
      <c r="A24" s="150"/>
      <c r="B24" s="151"/>
      <c r="C24" s="151"/>
      <c r="D24" s="151"/>
    </row>
    <row r="25" spans="1:4" ht="15.6">
      <c r="A25" s="157" t="s">
        <v>108</v>
      </c>
      <c r="B25" s="158"/>
      <c r="C25" s="158"/>
      <c r="D25" s="158"/>
    </row>
    <row r="26" spans="1:4">
      <c r="A26" s="124" t="s">
        <v>17</v>
      </c>
      <c r="B26" s="125" t="s">
        <v>98</v>
      </c>
      <c r="C26" s="126" t="s">
        <v>99</v>
      </c>
      <c r="D26" s="127">
        <v>618.86</v>
      </c>
    </row>
    <row r="27" spans="1:4">
      <c r="A27" s="124" t="s">
        <v>23</v>
      </c>
      <c r="B27" s="125" t="s">
        <v>126</v>
      </c>
      <c r="C27" s="126" t="s">
        <v>22</v>
      </c>
      <c r="D27" s="127">
        <v>7.2948479999999996E-2</v>
      </c>
    </row>
    <row r="28" spans="1:4">
      <c r="A28" s="124" t="s">
        <v>25</v>
      </c>
      <c r="B28" s="125" t="s">
        <v>169</v>
      </c>
      <c r="C28" s="126" t="s">
        <v>90</v>
      </c>
      <c r="D28" s="127">
        <v>730.8664</v>
      </c>
    </row>
    <row r="29" spans="1:4">
      <c r="A29" s="124" t="s">
        <v>26</v>
      </c>
      <c r="B29" s="125" t="s">
        <v>124</v>
      </c>
      <c r="C29" s="126" t="s">
        <v>22</v>
      </c>
      <c r="D29" s="127">
        <v>4.2577596199999999</v>
      </c>
    </row>
    <row r="30" spans="1:4" ht="26.4">
      <c r="A30" s="124" t="s">
        <v>27</v>
      </c>
      <c r="B30" s="125" t="s">
        <v>167</v>
      </c>
      <c r="C30" s="126" t="s">
        <v>22</v>
      </c>
      <c r="D30" s="127">
        <v>8.0077540000000003E-2</v>
      </c>
    </row>
    <row r="31" spans="1:4">
      <c r="A31" s="124" t="s">
        <v>28</v>
      </c>
      <c r="B31" s="125" t="s">
        <v>122</v>
      </c>
      <c r="C31" s="126" t="s">
        <v>22</v>
      </c>
      <c r="D31" s="127">
        <v>0.15805504000000001</v>
      </c>
    </row>
    <row r="32" spans="1:4">
      <c r="A32" s="124" t="s">
        <v>29</v>
      </c>
      <c r="B32" s="125" t="s">
        <v>165</v>
      </c>
      <c r="C32" s="126" t="s">
        <v>22</v>
      </c>
      <c r="D32" s="127">
        <v>8.0077499999999992E-3</v>
      </c>
    </row>
    <row r="33" spans="1:4" ht="26.4">
      <c r="A33" s="124" t="s">
        <v>30</v>
      </c>
      <c r="B33" s="125" t="s">
        <v>163</v>
      </c>
      <c r="C33" s="126" t="s">
        <v>22</v>
      </c>
      <c r="D33" s="127">
        <v>0.19066079999999999</v>
      </c>
    </row>
    <row r="34" spans="1:4">
      <c r="A34" s="124" t="s">
        <v>31</v>
      </c>
      <c r="B34" s="125" t="s">
        <v>120</v>
      </c>
      <c r="C34" s="126" t="s">
        <v>90</v>
      </c>
      <c r="D34" s="127">
        <v>638.29920000000004</v>
      </c>
    </row>
    <row r="35" spans="1:4" ht="26.4">
      <c r="A35" s="124" t="s">
        <v>32</v>
      </c>
      <c r="B35" s="125" t="s">
        <v>161</v>
      </c>
      <c r="C35" s="126" t="s">
        <v>22</v>
      </c>
      <c r="D35" s="127">
        <v>0.30060852999999998</v>
      </c>
    </row>
    <row r="36" spans="1:4" ht="26.4">
      <c r="A36" s="124" t="s">
        <v>33</v>
      </c>
      <c r="B36" s="125" t="s">
        <v>118</v>
      </c>
      <c r="C36" s="126" t="s">
        <v>22</v>
      </c>
      <c r="D36" s="127">
        <v>14.651702200000001</v>
      </c>
    </row>
    <row r="37" spans="1:4">
      <c r="A37" s="124" t="s">
        <v>34</v>
      </c>
      <c r="B37" s="125" t="s">
        <v>112</v>
      </c>
      <c r="C37" s="126" t="s">
        <v>24</v>
      </c>
      <c r="D37" s="127">
        <v>141.47584000000001</v>
      </c>
    </row>
    <row r="38" spans="1:4" ht="26.4">
      <c r="A38" s="124" t="s">
        <v>35</v>
      </c>
      <c r="B38" s="125" t="s">
        <v>116</v>
      </c>
      <c r="C38" s="126" t="s">
        <v>115</v>
      </c>
      <c r="D38" s="127">
        <v>0.97264640000000002</v>
      </c>
    </row>
    <row r="39" spans="1:4" ht="26.4">
      <c r="A39" s="124" t="s">
        <v>160</v>
      </c>
      <c r="B39" s="125" t="s">
        <v>113</v>
      </c>
      <c r="C39" s="126" t="s">
        <v>90</v>
      </c>
      <c r="D39" s="127">
        <v>638.29920000000004</v>
      </c>
    </row>
    <row r="40" spans="1:4">
      <c r="A40" s="114"/>
      <c r="B40" s="115" t="s">
        <v>109</v>
      </c>
      <c r="C40" s="115" t="s">
        <v>107</v>
      </c>
      <c r="D40" s="116"/>
    </row>
    <row r="41" spans="1:4">
      <c r="A41" s="150"/>
      <c r="B41" s="151"/>
      <c r="C41" s="151"/>
      <c r="D41" s="151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2018)&amp;RЭ160230020</oddHeader>
    <oddFooter>&amp;C&amp;N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75" customWidth="1"/>
    <col min="2" max="2" width="15.77734375" style="75" customWidth="1"/>
    <col min="3" max="3" width="96.6640625" style="75" customWidth="1"/>
    <col min="4" max="6" width="11.77734375" style="75" customWidth="1"/>
    <col min="7" max="16384" width="9.33203125" style="75"/>
  </cols>
  <sheetData>
    <row r="1" spans="1:7" s="61" customFormat="1">
      <c r="A1" s="59"/>
      <c r="B1" s="59"/>
      <c r="C1" s="59"/>
      <c r="D1" s="59"/>
      <c r="E1" s="59"/>
      <c r="F1" s="60" t="s">
        <v>3</v>
      </c>
      <c r="G1" s="59"/>
    </row>
    <row r="2" spans="1:7" s="61" customFormat="1" ht="64.5" customHeight="1">
      <c r="A2" s="59"/>
      <c r="B2" s="129" t="s">
        <v>177</v>
      </c>
      <c r="C2" s="129"/>
      <c r="D2" s="129"/>
      <c r="E2" s="129"/>
      <c r="F2" s="129"/>
      <c r="G2" s="59"/>
    </row>
    <row r="3" spans="1:7" s="61" customFormat="1">
      <c r="A3" s="62"/>
      <c r="B3" s="128" t="s">
        <v>4</v>
      </c>
      <c r="C3" s="128"/>
      <c r="D3" s="128"/>
      <c r="E3" s="128"/>
      <c r="F3" s="128"/>
      <c r="G3" s="59"/>
    </row>
    <row r="4" spans="1:7" s="61" customFormat="1">
      <c r="A4" s="59"/>
      <c r="B4" s="59"/>
      <c r="C4" s="63"/>
      <c r="D4" s="63"/>
      <c r="E4" s="63"/>
      <c r="F4" s="63"/>
      <c r="G4" s="59"/>
    </row>
    <row r="5" spans="1:7" s="61" customFormat="1" ht="15.6">
      <c r="A5" s="64"/>
      <c r="B5" s="64"/>
      <c r="C5" s="65" t="s">
        <v>96</v>
      </c>
      <c r="D5" s="130" t="s">
        <v>184</v>
      </c>
      <c r="E5" s="130"/>
      <c r="F5" s="130"/>
      <c r="G5" s="59"/>
    </row>
    <row r="6" spans="1:7" s="61" customFormat="1">
      <c r="A6" s="62"/>
      <c r="B6" s="131" t="s">
        <v>5</v>
      </c>
      <c r="C6" s="131"/>
      <c r="D6" s="131"/>
      <c r="E6" s="131"/>
      <c r="F6" s="131"/>
      <c r="G6" s="59"/>
    </row>
    <row r="7" spans="1:7" s="61" customFormat="1">
      <c r="A7" s="59"/>
      <c r="B7" s="59"/>
      <c r="C7" s="59"/>
      <c r="D7" s="63"/>
      <c r="E7" s="59"/>
      <c r="F7" s="66" t="s">
        <v>6</v>
      </c>
      <c r="G7" s="59"/>
    </row>
    <row r="8" spans="1:7" s="61" customFormat="1" ht="25.5" customHeight="1">
      <c r="A8" s="66" t="s">
        <v>7</v>
      </c>
      <c r="B8" s="176" t="s">
        <v>185</v>
      </c>
      <c r="C8" s="129"/>
      <c r="D8" s="129"/>
      <c r="E8" s="129"/>
      <c r="F8" s="129"/>
      <c r="G8" s="59"/>
    </row>
    <row r="9" spans="1:7" s="61" customFormat="1">
      <c r="A9" s="62"/>
      <c r="B9" s="128" t="s">
        <v>8</v>
      </c>
      <c r="C9" s="128"/>
      <c r="D9" s="128"/>
      <c r="E9" s="128"/>
      <c r="F9" s="128"/>
      <c r="G9" s="59"/>
    </row>
    <row r="10" spans="1:7" s="61" customFormat="1">
      <c r="A10" s="59"/>
      <c r="B10" s="59"/>
      <c r="C10" s="59"/>
      <c r="D10" s="59"/>
      <c r="E10" s="59"/>
      <c r="F10" s="59"/>
      <c r="G10" s="59"/>
    </row>
    <row r="11" spans="1:7" s="61" customFormat="1">
      <c r="A11" s="67" t="s">
        <v>9</v>
      </c>
      <c r="B11" s="67"/>
      <c r="C11" s="134"/>
      <c r="D11" s="134"/>
      <c r="E11" s="134"/>
      <c r="F11" s="134"/>
      <c r="G11" s="59"/>
    </row>
    <row r="12" spans="1:7" s="69" customFormat="1" ht="12.75" customHeight="1">
      <c r="A12" s="135" t="s">
        <v>10</v>
      </c>
      <c r="B12" s="135" t="s">
        <v>11</v>
      </c>
      <c r="C12" s="135" t="s">
        <v>12</v>
      </c>
      <c r="D12" s="135" t="s">
        <v>13</v>
      </c>
      <c r="E12" s="137" t="s">
        <v>14</v>
      </c>
      <c r="F12" s="138"/>
      <c r="G12" s="68"/>
    </row>
    <row r="13" spans="1:7" s="69" customFormat="1" ht="34.5" customHeight="1">
      <c r="A13" s="136"/>
      <c r="B13" s="136"/>
      <c r="C13" s="136"/>
      <c r="D13" s="136"/>
      <c r="E13" s="70" t="s">
        <v>15</v>
      </c>
      <c r="F13" s="70" t="s">
        <v>16</v>
      </c>
      <c r="G13" s="68"/>
    </row>
    <row r="14" spans="1:7" s="74" customFormat="1">
      <c r="A14" s="76" t="s">
        <v>17</v>
      </c>
      <c r="B14" s="77" t="s">
        <v>159</v>
      </c>
      <c r="C14" s="77" t="s">
        <v>158</v>
      </c>
      <c r="D14" s="78" t="s">
        <v>0</v>
      </c>
      <c r="E14" s="132">
        <v>4.5216000000000003</v>
      </c>
      <c r="F14" s="133"/>
      <c r="G14" s="73"/>
    </row>
    <row r="15" spans="1:7">
      <c r="A15" s="80" t="s">
        <v>18</v>
      </c>
      <c r="B15" s="81" t="s">
        <v>17</v>
      </c>
      <c r="C15" s="82" t="s">
        <v>19</v>
      </c>
      <c r="D15" s="81" t="s">
        <v>20</v>
      </c>
      <c r="E15" s="83">
        <v>13.3</v>
      </c>
      <c r="F15" s="83">
        <v>60.137300000000003</v>
      </c>
    </row>
    <row r="16" spans="1:7" s="61" customFormat="1" ht="26.4">
      <c r="A16" s="76" t="s">
        <v>23</v>
      </c>
      <c r="B16" s="77" t="s">
        <v>157</v>
      </c>
      <c r="C16" s="77" t="s">
        <v>156</v>
      </c>
      <c r="D16" s="78" t="s">
        <v>22</v>
      </c>
      <c r="E16" s="132">
        <v>24.114999999999998</v>
      </c>
      <c r="F16" s="133"/>
      <c r="G16" s="79"/>
    </row>
    <row r="17" spans="1:7" s="84" customFormat="1" outlineLevel="1">
      <c r="A17" s="80" t="s">
        <v>92</v>
      </c>
      <c r="B17" s="81" t="s">
        <v>17</v>
      </c>
      <c r="C17" s="82" t="s">
        <v>19</v>
      </c>
      <c r="D17" s="81" t="s">
        <v>20</v>
      </c>
      <c r="E17" s="83">
        <v>0.57769999999999999</v>
      </c>
      <c r="F17" s="83">
        <v>13.9312</v>
      </c>
    </row>
    <row r="18" spans="1:7" s="61" customFormat="1">
      <c r="A18" s="94" t="s">
        <v>93</v>
      </c>
      <c r="B18" s="95" t="s">
        <v>129</v>
      </c>
      <c r="C18" s="96" t="s">
        <v>128</v>
      </c>
      <c r="D18" s="95" t="s">
        <v>21</v>
      </c>
      <c r="E18" s="97">
        <v>0.28999999999999998</v>
      </c>
      <c r="F18" s="97">
        <v>6.9934000000000003</v>
      </c>
      <c r="G18" s="79"/>
    </row>
    <row r="19" spans="1:7" s="84" customFormat="1" outlineLevel="1">
      <c r="A19" s="76" t="s">
        <v>25</v>
      </c>
      <c r="B19" s="77" t="s">
        <v>155</v>
      </c>
      <c r="C19" s="77" t="s">
        <v>154</v>
      </c>
      <c r="D19" s="78" t="s">
        <v>22</v>
      </c>
      <c r="E19" s="132">
        <v>24.114999999999998</v>
      </c>
      <c r="F19" s="133"/>
    </row>
    <row r="20" spans="1:7" s="98" customFormat="1" outlineLevel="1">
      <c r="A20" s="94" t="s">
        <v>91</v>
      </c>
      <c r="B20" s="95" t="s">
        <v>129</v>
      </c>
      <c r="C20" s="96" t="s">
        <v>128</v>
      </c>
      <c r="D20" s="95" t="s">
        <v>21</v>
      </c>
      <c r="E20" s="97">
        <v>0.1696</v>
      </c>
      <c r="F20" s="97">
        <v>4.0899000000000001</v>
      </c>
    </row>
    <row r="21" spans="1:7" s="61" customFormat="1">
      <c r="A21" s="76" t="s">
        <v>26</v>
      </c>
      <c r="B21" s="77" t="s">
        <v>111</v>
      </c>
      <c r="C21" s="77" t="s">
        <v>110</v>
      </c>
      <c r="D21" s="78" t="s">
        <v>94</v>
      </c>
      <c r="E21" s="132">
        <v>20</v>
      </c>
      <c r="F21" s="133"/>
      <c r="G21" s="79"/>
    </row>
    <row r="22" spans="1:7" s="98" customFormat="1" outlineLevel="1">
      <c r="A22" s="80" t="s">
        <v>153</v>
      </c>
      <c r="B22" s="81" t="s">
        <v>17</v>
      </c>
      <c r="C22" s="82" t="s">
        <v>19</v>
      </c>
      <c r="D22" s="81" t="s">
        <v>20</v>
      </c>
      <c r="E22" s="83">
        <v>9.2692999999999994</v>
      </c>
      <c r="F22" s="83">
        <v>185.386</v>
      </c>
    </row>
    <row r="23" spans="1:7" s="61" customFormat="1">
      <c r="A23" s="85" t="s">
        <v>152</v>
      </c>
      <c r="B23" s="86" t="s">
        <v>97</v>
      </c>
      <c r="C23" s="87" t="s">
        <v>98</v>
      </c>
      <c r="D23" s="86" t="s">
        <v>99</v>
      </c>
      <c r="E23" s="88">
        <v>28.13</v>
      </c>
      <c r="F23" s="88">
        <v>562.6</v>
      </c>
      <c r="G23" s="79"/>
    </row>
    <row r="24" spans="1:7" s="84" customFormat="1" outlineLevel="1">
      <c r="A24" s="90" t="s">
        <v>151</v>
      </c>
      <c r="B24" s="91" t="s">
        <v>95</v>
      </c>
      <c r="C24" s="92" t="s">
        <v>112</v>
      </c>
      <c r="D24" s="91" t="s">
        <v>24</v>
      </c>
      <c r="E24" s="93">
        <v>6.4306999999999999</v>
      </c>
      <c r="F24" s="173">
        <v>128.61439999999999</v>
      </c>
    </row>
    <row r="25" spans="1:7" s="89" customFormat="1" ht="26.4" outlineLevel="1">
      <c r="A25" s="76" t="s">
        <v>27</v>
      </c>
      <c r="B25" s="77" t="s">
        <v>150</v>
      </c>
      <c r="C25" s="77" t="s">
        <v>149</v>
      </c>
      <c r="D25" s="78" t="s">
        <v>0</v>
      </c>
      <c r="E25" s="132">
        <v>5.5263999999999998</v>
      </c>
      <c r="F25" s="133"/>
    </row>
    <row r="26" spans="1:7" s="89" customFormat="1" outlineLevel="1">
      <c r="A26" s="80" t="s">
        <v>148</v>
      </c>
      <c r="B26" s="81" t="s">
        <v>17</v>
      </c>
      <c r="C26" s="82" t="s">
        <v>19</v>
      </c>
      <c r="D26" s="81" t="s">
        <v>20</v>
      </c>
      <c r="E26" s="83">
        <v>106.65</v>
      </c>
      <c r="F26" s="83">
        <v>589.39059999999995</v>
      </c>
    </row>
    <row r="27" spans="1:7" s="61" customFormat="1">
      <c r="A27" s="85" t="s">
        <v>147</v>
      </c>
      <c r="B27" s="86" t="s">
        <v>127</v>
      </c>
      <c r="C27" s="87" t="s">
        <v>126</v>
      </c>
      <c r="D27" s="86" t="s">
        <v>22</v>
      </c>
      <c r="E27" s="88">
        <v>6.0000000000000001E-3</v>
      </c>
      <c r="F27" s="88">
        <v>3.3158E-2</v>
      </c>
      <c r="G27" s="79"/>
    </row>
    <row r="28" spans="1:7" s="84" customFormat="1" outlineLevel="1">
      <c r="A28" s="90" t="s">
        <v>146</v>
      </c>
      <c r="B28" s="91" t="s">
        <v>125</v>
      </c>
      <c r="C28" s="92" t="s">
        <v>124</v>
      </c>
      <c r="D28" s="91" t="s">
        <v>22</v>
      </c>
      <c r="E28" s="93">
        <v>0.35020000000000001</v>
      </c>
      <c r="F28" s="93">
        <v>1.9353</v>
      </c>
    </row>
    <row r="29" spans="1:7" s="89" customFormat="1" outlineLevel="1">
      <c r="A29" s="90" t="s">
        <v>145</v>
      </c>
      <c r="B29" s="91" t="s">
        <v>123</v>
      </c>
      <c r="C29" s="92" t="s">
        <v>122</v>
      </c>
      <c r="D29" s="91" t="s">
        <v>22</v>
      </c>
      <c r="E29" s="93">
        <v>2.5999999999999999E-2</v>
      </c>
      <c r="F29" s="93">
        <v>0.14368600000000001</v>
      </c>
    </row>
    <row r="30" spans="1:7" s="89" customFormat="1" outlineLevel="1">
      <c r="A30" s="90" t="s">
        <v>144</v>
      </c>
      <c r="B30" s="91" t="s">
        <v>121</v>
      </c>
      <c r="C30" s="92" t="s">
        <v>120</v>
      </c>
      <c r="D30" s="91" t="s">
        <v>90</v>
      </c>
      <c r="E30" s="93">
        <v>105</v>
      </c>
      <c r="F30" s="93">
        <v>580.27200000000005</v>
      </c>
    </row>
    <row r="31" spans="1:7" s="89" customFormat="1" outlineLevel="1">
      <c r="A31" s="90" t="s">
        <v>143</v>
      </c>
      <c r="B31" s="91" t="s">
        <v>119</v>
      </c>
      <c r="C31" s="92" t="s">
        <v>118</v>
      </c>
      <c r="D31" s="91" t="s">
        <v>22</v>
      </c>
      <c r="E31" s="93">
        <v>1.2051000000000001</v>
      </c>
      <c r="F31" s="93">
        <v>6.6599000000000004</v>
      </c>
    </row>
    <row r="32" spans="1:7" s="89" customFormat="1" outlineLevel="1">
      <c r="A32" s="90" t="s">
        <v>142</v>
      </c>
      <c r="B32" s="91" t="s">
        <v>117</v>
      </c>
      <c r="C32" s="92" t="s">
        <v>116</v>
      </c>
      <c r="D32" s="91" t="s">
        <v>115</v>
      </c>
      <c r="E32" s="93">
        <v>0.16</v>
      </c>
      <c r="F32" s="93">
        <v>0.88422400000000001</v>
      </c>
    </row>
    <row r="33" spans="1:7" s="89" customFormat="1" outlineLevel="1">
      <c r="A33" s="90" t="s">
        <v>141</v>
      </c>
      <c r="B33" s="91" t="s">
        <v>114</v>
      </c>
      <c r="C33" s="92" t="s">
        <v>113</v>
      </c>
      <c r="D33" s="91" t="s">
        <v>90</v>
      </c>
      <c r="E33" s="93">
        <v>105</v>
      </c>
      <c r="F33" s="93">
        <v>580.27200000000005</v>
      </c>
    </row>
    <row r="34" spans="1:7" s="89" customFormat="1" ht="26.4" outlineLevel="1">
      <c r="A34" s="76" t="s">
        <v>28</v>
      </c>
      <c r="B34" s="77" t="s">
        <v>140</v>
      </c>
      <c r="C34" s="77" t="s">
        <v>139</v>
      </c>
      <c r="D34" s="78" t="s">
        <v>0</v>
      </c>
      <c r="E34" s="132">
        <v>5.5263999999999998</v>
      </c>
      <c r="F34" s="133"/>
    </row>
    <row r="35" spans="1:7" s="89" customFormat="1" outlineLevel="1">
      <c r="A35" s="80" t="s">
        <v>138</v>
      </c>
      <c r="B35" s="81" t="s">
        <v>17</v>
      </c>
      <c r="C35" s="82" t="s">
        <v>19</v>
      </c>
      <c r="D35" s="81" t="s">
        <v>20</v>
      </c>
      <c r="E35" s="83">
        <v>29.861999999999998</v>
      </c>
      <c r="F35" s="83">
        <v>165.02940000000001</v>
      </c>
    </row>
    <row r="36" spans="1:7" s="61" customFormat="1">
      <c r="A36" s="85" t="s">
        <v>137</v>
      </c>
      <c r="B36" s="86" t="s">
        <v>127</v>
      </c>
      <c r="C36" s="87" t="s">
        <v>126</v>
      </c>
      <c r="D36" s="86" t="s">
        <v>22</v>
      </c>
      <c r="E36" s="88">
        <v>6.0000000000000001E-3</v>
      </c>
      <c r="F36" s="88">
        <v>3.3158E-2</v>
      </c>
      <c r="G36" s="79"/>
    </row>
    <row r="37" spans="1:7" s="84" customFormat="1" outlineLevel="1">
      <c r="A37" s="90" t="s">
        <v>136</v>
      </c>
      <c r="B37" s="91" t="s">
        <v>125</v>
      </c>
      <c r="C37" s="92" t="s">
        <v>124</v>
      </c>
      <c r="D37" s="91" t="s">
        <v>22</v>
      </c>
      <c r="E37" s="93">
        <v>0.35020000000000001</v>
      </c>
      <c r="F37" s="93">
        <v>1.9353</v>
      </c>
    </row>
    <row r="38" spans="1:7" s="89" customFormat="1" outlineLevel="1">
      <c r="A38" s="90" t="s">
        <v>135</v>
      </c>
      <c r="B38" s="91" t="s">
        <v>119</v>
      </c>
      <c r="C38" s="92" t="s">
        <v>118</v>
      </c>
      <c r="D38" s="91" t="s">
        <v>22</v>
      </c>
      <c r="E38" s="93">
        <v>1.2051000000000001</v>
      </c>
      <c r="F38" s="93">
        <v>6.6599000000000004</v>
      </c>
    </row>
    <row r="39" spans="1:7" s="89" customFormat="1" ht="26.4" outlineLevel="1">
      <c r="A39" s="76" t="s">
        <v>29</v>
      </c>
      <c r="B39" s="77" t="s">
        <v>176</v>
      </c>
      <c r="C39" s="77" t="s">
        <v>175</v>
      </c>
      <c r="D39" s="78" t="s">
        <v>0</v>
      </c>
      <c r="E39" s="132">
        <v>5.7775999999999996</v>
      </c>
      <c r="F39" s="133"/>
    </row>
    <row r="40" spans="1:7" s="89" customFormat="1" outlineLevel="1">
      <c r="A40" s="80" t="s">
        <v>134</v>
      </c>
      <c r="B40" s="81" t="s">
        <v>17</v>
      </c>
      <c r="C40" s="82" t="s">
        <v>19</v>
      </c>
      <c r="D40" s="81" t="s">
        <v>20</v>
      </c>
      <c r="E40" s="83">
        <v>31.98</v>
      </c>
      <c r="F40" s="83">
        <v>184.76759999999999</v>
      </c>
    </row>
    <row r="41" spans="1:7" s="61" customFormat="1">
      <c r="A41" s="94" t="s">
        <v>133</v>
      </c>
      <c r="B41" s="95" t="s">
        <v>172</v>
      </c>
      <c r="C41" s="96" t="s">
        <v>171</v>
      </c>
      <c r="D41" s="95" t="s">
        <v>21</v>
      </c>
      <c r="E41" s="97">
        <v>0.47</v>
      </c>
      <c r="F41" s="97">
        <v>2.7155</v>
      </c>
      <c r="G41" s="79"/>
    </row>
    <row r="42" spans="1:7" s="84" customFormat="1" outlineLevel="1">
      <c r="A42" s="85" t="s">
        <v>132</v>
      </c>
      <c r="B42" s="86" t="s">
        <v>170</v>
      </c>
      <c r="C42" s="87" t="s">
        <v>169</v>
      </c>
      <c r="D42" s="86" t="s">
        <v>90</v>
      </c>
      <c r="E42" s="88">
        <v>115</v>
      </c>
      <c r="F42" s="88">
        <v>664.42399999999998</v>
      </c>
    </row>
    <row r="43" spans="1:7" s="98" customFormat="1" outlineLevel="1">
      <c r="A43" s="90" t="s">
        <v>131</v>
      </c>
      <c r="B43" s="91" t="s">
        <v>168</v>
      </c>
      <c r="C43" s="92" t="s">
        <v>167</v>
      </c>
      <c r="D43" s="91" t="s">
        <v>22</v>
      </c>
      <c r="E43" s="93">
        <v>1.26E-2</v>
      </c>
      <c r="F43" s="93">
        <v>7.2798000000000002E-2</v>
      </c>
    </row>
    <row r="44" spans="1:7" s="89" customFormat="1" outlineLevel="1">
      <c r="A44" s="90" t="s">
        <v>130</v>
      </c>
      <c r="B44" s="91" t="s">
        <v>166</v>
      </c>
      <c r="C44" s="92" t="s">
        <v>165</v>
      </c>
      <c r="D44" s="91" t="s">
        <v>22</v>
      </c>
      <c r="E44" s="93">
        <v>1.2600000000000001E-3</v>
      </c>
      <c r="F44" s="93">
        <v>7.28E-3</v>
      </c>
    </row>
    <row r="45" spans="1:7" s="89" customFormat="1" outlineLevel="1">
      <c r="A45" s="90" t="s">
        <v>174</v>
      </c>
      <c r="B45" s="91" t="s">
        <v>164</v>
      </c>
      <c r="C45" s="92" t="s">
        <v>163</v>
      </c>
      <c r="D45" s="91" t="s">
        <v>22</v>
      </c>
      <c r="E45" s="93">
        <v>0.03</v>
      </c>
      <c r="F45" s="93">
        <v>0.17332800000000001</v>
      </c>
    </row>
    <row r="46" spans="1:7" s="89" customFormat="1" outlineLevel="1">
      <c r="A46" s="90" t="s">
        <v>173</v>
      </c>
      <c r="B46" s="91" t="s">
        <v>162</v>
      </c>
      <c r="C46" s="92" t="s">
        <v>161</v>
      </c>
      <c r="D46" s="91" t="s">
        <v>22</v>
      </c>
      <c r="E46" s="93">
        <v>4.7300000000000002E-2</v>
      </c>
      <c r="F46" s="93">
        <v>0.27328000000000002</v>
      </c>
    </row>
    <row r="47" spans="1:7" s="89" customFormat="1" ht="13.8" outlineLevel="1" thickBot="1">
      <c r="A47" s="142"/>
      <c r="B47" s="143"/>
      <c r="C47" s="143"/>
      <c r="D47" s="143"/>
      <c r="E47" s="143"/>
      <c r="F47" s="144"/>
    </row>
    <row r="48" spans="1:7" s="89" customFormat="1" ht="13.5" customHeight="1" outlineLevel="1" thickTop="1">
      <c r="A48" s="145" t="s">
        <v>38</v>
      </c>
      <c r="B48" s="146"/>
      <c r="C48" s="146"/>
      <c r="D48" s="99"/>
      <c r="E48" s="100"/>
      <c r="F48" s="101"/>
    </row>
    <row r="49" spans="1:7" s="61" customFormat="1">
      <c r="A49" s="147"/>
      <c r="B49" s="148"/>
      <c r="C49" s="148"/>
      <c r="D49" s="148"/>
      <c r="E49" s="148"/>
      <c r="F49" s="149"/>
      <c r="G49" s="59"/>
    </row>
    <row r="50" spans="1:7" s="61" customFormat="1" ht="13.5" customHeight="1">
      <c r="A50" s="102"/>
      <c r="B50" s="103"/>
      <c r="C50" s="104" t="s">
        <v>39</v>
      </c>
      <c r="D50" s="105"/>
      <c r="E50" s="106"/>
      <c r="F50" s="107"/>
      <c r="G50" s="79"/>
    </row>
    <row r="51" spans="1:7" s="61" customFormat="1">
      <c r="A51" s="108" t="s">
        <v>17</v>
      </c>
      <c r="B51" s="109" t="s">
        <v>17</v>
      </c>
      <c r="C51" s="109" t="s">
        <v>19</v>
      </c>
      <c r="D51" s="110" t="s">
        <v>20</v>
      </c>
      <c r="E51" s="111"/>
      <c r="F51" s="111">
        <v>1198.6421</v>
      </c>
      <c r="G51" s="59"/>
    </row>
    <row r="52" spans="1:7" s="61" customFormat="1">
      <c r="A52" s="59"/>
    </row>
    <row r="53" spans="1:7" s="61" customFormat="1">
      <c r="A53" s="59"/>
    </row>
    <row r="54" spans="1:7" s="61" customFormat="1">
      <c r="A54" s="59"/>
    </row>
    <row r="55" spans="1:7" s="61" customFormat="1">
      <c r="A55" s="59"/>
    </row>
    <row r="56" spans="1:7" s="61" customFormat="1">
      <c r="A56" s="59"/>
    </row>
    <row r="57" spans="1:7" s="61" customFormat="1">
      <c r="A57" s="59"/>
    </row>
    <row r="58" spans="1:7" s="61" customFormat="1">
      <c r="A58" s="59"/>
    </row>
    <row r="59" spans="1:7" s="61" customFormat="1">
      <c r="A59" s="59"/>
    </row>
    <row r="60" spans="1:7" s="61" customFormat="1">
      <c r="A60" s="59"/>
    </row>
    <row r="61" spans="1:7" s="61" customFormat="1">
      <c r="A61" s="59"/>
    </row>
    <row r="62" spans="1:7" s="61" customFormat="1">
      <c r="A62" s="59"/>
    </row>
    <row r="63" spans="1:7" s="61" customFormat="1">
      <c r="A63" s="59"/>
    </row>
    <row r="64" spans="1:7" s="61" customFormat="1">
      <c r="A64" s="59"/>
    </row>
    <row r="65" spans="1:1" s="61" customFormat="1">
      <c r="A65" s="59"/>
    </row>
    <row r="66" spans="1:1" s="61" customFormat="1">
      <c r="A66" s="59"/>
    </row>
    <row r="67" spans="1:1" s="61" customFormat="1">
      <c r="A67" s="59"/>
    </row>
    <row r="68" spans="1:1" s="61" customFormat="1">
      <c r="A68" s="59"/>
    </row>
    <row r="69" spans="1:1" s="61" customFormat="1">
      <c r="A69" s="59"/>
    </row>
  </sheetData>
  <mergeCells count="22">
    <mergeCell ref="E39:F39"/>
    <mergeCell ref="A47:F47"/>
    <mergeCell ref="A48:C48"/>
    <mergeCell ref="A49:F49"/>
    <mergeCell ref="E14:F14"/>
    <mergeCell ref="E16:F16"/>
    <mergeCell ref="E19:F19"/>
    <mergeCell ref="E21:F21"/>
    <mergeCell ref="E25:F25"/>
    <mergeCell ref="E34:F34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2018)&amp;C&amp;P&amp;R160230030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E1" sqref="E1:F1048576"/>
    </sheetView>
  </sheetViews>
  <sheetFormatPr defaultColWidth="9.33203125" defaultRowHeight="13.2"/>
  <cols>
    <col min="1" max="1" width="6.33203125" style="117" customWidth="1"/>
    <col min="2" max="2" width="60" style="117" customWidth="1"/>
    <col min="3" max="3" width="9.33203125" style="117"/>
    <col min="4" max="4" width="14.44140625" style="117" customWidth="1"/>
    <col min="5" max="16384" width="9.33203125" style="117"/>
  </cols>
  <sheetData>
    <row r="2" spans="1:4" ht="83.25" customHeight="1">
      <c r="B2" s="159" t="s">
        <v>178</v>
      </c>
      <c r="C2" s="159"/>
      <c r="D2" s="159"/>
    </row>
    <row r="3" spans="1:4">
      <c r="B3" s="118"/>
    </row>
    <row r="4" spans="1:4" ht="32.25" customHeight="1">
      <c r="B4" s="159" t="str">
        <f>[2]bv_abc4!B8</f>
        <v xml:space="preserve"> ВОССТАНОВЛЕНИЕ ТЕПЛОВОЙ ИЗОЛЯЦИИ (ОБМУРОВКА) ТЕПЛЛВЫХ СЕТЕЙ ПО АДРЕСУ: КОЛ. АХУНБАБАЕВА ВВ М-1 ОТ ТЦ-3 ОТ М-1-11 ДО М-1-12 (Д-720 ММ -200 П.М.)</v>
      </c>
      <c r="C4" s="159"/>
      <c r="D4" s="159"/>
    </row>
    <row r="5" spans="1:4">
      <c r="B5" s="118"/>
    </row>
    <row r="6" spans="1:4" ht="15.6">
      <c r="A6" s="160" t="s">
        <v>179</v>
      </c>
      <c r="B6" s="160"/>
      <c r="C6" s="160"/>
      <c r="D6" s="160"/>
    </row>
    <row r="8" spans="1:4" ht="13.2" customHeight="1">
      <c r="A8" s="161" t="s">
        <v>100</v>
      </c>
      <c r="B8" s="161" t="s">
        <v>101</v>
      </c>
      <c r="C8" s="161" t="s">
        <v>13</v>
      </c>
      <c r="D8" s="161" t="s">
        <v>102</v>
      </c>
    </row>
    <row r="9" spans="1:4">
      <c r="A9" s="162"/>
      <c r="B9" s="162"/>
      <c r="C9" s="162"/>
      <c r="D9" s="162"/>
    </row>
    <row r="10" spans="1:4">
      <c r="A10" s="163"/>
      <c r="B10" s="163"/>
      <c r="C10" s="163"/>
      <c r="D10" s="163"/>
    </row>
    <row r="11" spans="1:4">
      <c r="A11" s="112">
        <v>1</v>
      </c>
      <c r="B11" s="113">
        <v>2</v>
      </c>
      <c r="C11" s="113">
        <v>3</v>
      </c>
      <c r="D11" s="113">
        <v>4</v>
      </c>
    </row>
    <row r="12" spans="1:4">
      <c r="A12" s="152"/>
      <c r="B12" s="152"/>
      <c r="C12" s="152"/>
      <c r="D12" s="152"/>
    </row>
    <row r="13" spans="1:4" ht="15.6">
      <c r="A13" s="153" t="s">
        <v>103</v>
      </c>
      <c r="B13" s="154"/>
      <c r="C13" s="154"/>
      <c r="D13" s="154"/>
    </row>
    <row r="14" spans="1:4">
      <c r="A14" s="155"/>
      <c r="B14" s="156"/>
      <c r="C14" s="156"/>
      <c r="D14" s="156"/>
    </row>
    <row r="15" spans="1:4">
      <c r="A15" s="150"/>
      <c r="B15" s="151"/>
      <c r="C15" s="151"/>
      <c r="D15" s="151"/>
    </row>
    <row r="16" spans="1:4" ht="15.6">
      <c r="A16" s="157" t="s">
        <v>104</v>
      </c>
      <c r="B16" s="158"/>
      <c r="C16" s="158"/>
      <c r="D16" s="158"/>
    </row>
    <row r="17" spans="1:4">
      <c r="A17" s="119" t="s">
        <v>17</v>
      </c>
      <c r="B17" s="120" t="s">
        <v>19</v>
      </c>
      <c r="C17" s="121" t="s">
        <v>20</v>
      </c>
      <c r="D17" s="174">
        <f>[2]bv_abc4!F51</f>
        <v>1198.6421</v>
      </c>
    </row>
    <row r="18" spans="1:4">
      <c r="A18" s="114"/>
      <c r="B18" s="115" t="s">
        <v>105</v>
      </c>
      <c r="C18" s="115" t="s">
        <v>20</v>
      </c>
      <c r="D18" s="175">
        <f>SUM(D17)</f>
        <v>1198.6421</v>
      </c>
    </row>
    <row r="19" spans="1:4">
      <c r="A19" s="150"/>
      <c r="B19" s="151"/>
      <c r="C19" s="151"/>
      <c r="D19" s="151"/>
    </row>
    <row r="20" spans="1:4" ht="15.6">
      <c r="A20" s="157" t="s">
        <v>40</v>
      </c>
      <c r="B20" s="158"/>
      <c r="C20" s="158"/>
      <c r="D20" s="158"/>
    </row>
    <row r="21" spans="1:4">
      <c r="A21" s="124" t="s">
        <v>17</v>
      </c>
      <c r="B21" s="125" t="s">
        <v>128</v>
      </c>
      <c r="C21" s="126" t="s">
        <v>21</v>
      </c>
      <c r="D21" s="127">
        <v>11.083254</v>
      </c>
    </row>
    <row r="22" spans="1:4">
      <c r="A22" s="124" t="s">
        <v>23</v>
      </c>
      <c r="B22" s="125" t="s">
        <v>171</v>
      </c>
      <c r="C22" s="126" t="s">
        <v>21</v>
      </c>
      <c r="D22" s="127">
        <v>2.7154720000000001</v>
      </c>
    </row>
    <row r="23" spans="1:4">
      <c r="A23" s="114"/>
      <c r="B23" s="115" t="s">
        <v>106</v>
      </c>
      <c r="C23" s="115" t="s">
        <v>107</v>
      </c>
      <c r="D23" s="116"/>
    </row>
    <row r="24" spans="1:4">
      <c r="A24" s="150"/>
      <c r="B24" s="151"/>
      <c r="C24" s="151"/>
      <c r="D24" s="151"/>
    </row>
    <row r="25" spans="1:4" ht="15.6">
      <c r="A25" s="157" t="s">
        <v>108</v>
      </c>
      <c r="B25" s="158"/>
      <c r="C25" s="158"/>
      <c r="D25" s="158"/>
    </row>
    <row r="26" spans="1:4">
      <c r="A26" s="124" t="s">
        <v>17</v>
      </c>
      <c r="B26" s="125" t="s">
        <v>98</v>
      </c>
      <c r="C26" s="126" t="s">
        <v>99</v>
      </c>
      <c r="D26" s="127">
        <v>562.6</v>
      </c>
    </row>
    <row r="27" spans="1:4">
      <c r="A27" s="124" t="s">
        <v>23</v>
      </c>
      <c r="B27" s="125" t="s">
        <v>126</v>
      </c>
      <c r="C27" s="126" t="s">
        <v>22</v>
      </c>
      <c r="D27" s="127">
        <v>6.6316799999999995E-2</v>
      </c>
    </row>
    <row r="28" spans="1:4">
      <c r="A28" s="124" t="s">
        <v>25</v>
      </c>
      <c r="B28" s="125" t="s">
        <v>169</v>
      </c>
      <c r="C28" s="126" t="s">
        <v>90</v>
      </c>
      <c r="D28" s="127">
        <v>664.42399999999998</v>
      </c>
    </row>
    <row r="29" spans="1:4">
      <c r="A29" s="124" t="s">
        <v>26</v>
      </c>
      <c r="B29" s="125" t="s">
        <v>124</v>
      </c>
      <c r="C29" s="126" t="s">
        <v>22</v>
      </c>
      <c r="D29" s="127">
        <v>3.8706905599999999</v>
      </c>
    </row>
    <row r="30" spans="1:4" ht="26.4">
      <c r="A30" s="124" t="s">
        <v>27</v>
      </c>
      <c r="B30" s="125" t="s">
        <v>167</v>
      </c>
      <c r="C30" s="126" t="s">
        <v>22</v>
      </c>
      <c r="D30" s="127">
        <v>7.2797760000000003E-2</v>
      </c>
    </row>
    <row r="31" spans="1:4">
      <c r="A31" s="124" t="s">
        <v>28</v>
      </c>
      <c r="B31" s="125" t="s">
        <v>122</v>
      </c>
      <c r="C31" s="126" t="s">
        <v>22</v>
      </c>
      <c r="D31" s="127">
        <v>0.14368639999999999</v>
      </c>
    </row>
    <row r="32" spans="1:4">
      <c r="A32" s="124" t="s">
        <v>29</v>
      </c>
      <c r="B32" s="125" t="s">
        <v>165</v>
      </c>
      <c r="C32" s="126" t="s">
        <v>22</v>
      </c>
      <c r="D32" s="127">
        <v>7.2797799999999996E-3</v>
      </c>
    </row>
    <row r="33" spans="1:4" ht="26.4">
      <c r="A33" s="124" t="s">
        <v>30</v>
      </c>
      <c r="B33" s="125" t="s">
        <v>163</v>
      </c>
      <c r="C33" s="126" t="s">
        <v>22</v>
      </c>
      <c r="D33" s="127">
        <v>0.17332800000000001</v>
      </c>
    </row>
    <row r="34" spans="1:4">
      <c r="A34" s="124" t="s">
        <v>31</v>
      </c>
      <c r="B34" s="125" t="s">
        <v>120</v>
      </c>
      <c r="C34" s="126" t="s">
        <v>90</v>
      </c>
      <c r="D34" s="127">
        <v>580.27200000000005</v>
      </c>
    </row>
    <row r="35" spans="1:4" ht="26.4">
      <c r="A35" s="124" t="s">
        <v>32</v>
      </c>
      <c r="B35" s="125" t="s">
        <v>161</v>
      </c>
      <c r="C35" s="126" t="s">
        <v>22</v>
      </c>
      <c r="D35" s="127">
        <v>0.27328047999999999</v>
      </c>
    </row>
    <row r="36" spans="1:4" ht="26.4">
      <c r="A36" s="124" t="s">
        <v>33</v>
      </c>
      <c r="B36" s="125" t="s">
        <v>118</v>
      </c>
      <c r="C36" s="126" t="s">
        <v>22</v>
      </c>
      <c r="D36" s="127">
        <v>13.319729280000001</v>
      </c>
    </row>
    <row r="37" spans="1:4">
      <c r="A37" s="124" t="s">
        <v>34</v>
      </c>
      <c r="B37" s="125" t="s">
        <v>112</v>
      </c>
      <c r="C37" s="126" t="s">
        <v>24</v>
      </c>
      <c r="D37" s="127">
        <v>128.61439999999999</v>
      </c>
    </row>
    <row r="38" spans="1:4" ht="26.4">
      <c r="A38" s="124" t="s">
        <v>35</v>
      </c>
      <c r="B38" s="125" t="s">
        <v>116</v>
      </c>
      <c r="C38" s="126" t="s">
        <v>115</v>
      </c>
      <c r="D38" s="127">
        <v>0.88422400000000001</v>
      </c>
    </row>
    <row r="39" spans="1:4" ht="26.4">
      <c r="A39" s="124" t="s">
        <v>160</v>
      </c>
      <c r="B39" s="125" t="s">
        <v>113</v>
      </c>
      <c r="C39" s="126" t="s">
        <v>90</v>
      </c>
      <c r="D39" s="127">
        <v>580.27200000000005</v>
      </c>
    </row>
    <row r="40" spans="1:4">
      <c r="A40" s="114"/>
      <c r="B40" s="115" t="s">
        <v>109</v>
      </c>
      <c r="C40" s="115" t="s">
        <v>107</v>
      </c>
      <c r="D40" s="116"/>
    </row>
    <row r="41" spans="1:4">
      <c r="A41" s="150"/>
      <c r="B41" s="151"/>
      <c r="C41" s="151"/>
      <c r="D41" s="151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2018)&amp;RЭ160230030</oddHeader>
    <oddFooter>&amp;C&amp;N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showGridLines="0" tabSelected="1" zoomScaleNormal="100" workbookViewId="0">
      <selection activeCell="I6" sqref="I6"/>
    </sheetView>
  </sheetViews>
  <sheetFormatPr defaultColWidth="9.33203125" defaultRowHeight="13.2" outlineLevelRow="1"/>
  <cols>
    <col min="1" max="1" width="6.33203125" style="75" customWidth="1"/>
    <col min="2" max="2" width="15.77734375" style="75" customWidth="1"/>
    <col min="3" max="3" width="96.6640625" style="75" customWidth="1"/>
    <col min="4" max="6" width="11.77734375" style="75" customWidth="1"/>
    <col min="7" max="16384" width="9.33203125" style="75"/>
  </cols>
  <sheetData>
    <row r="1" spans="1:7" s="61" customFormat="1">
      <c r="A1" s="59"/>
      <c r="B1" s="59"/>
      <c r="C1" s="59"/>
      <c r="D1" s="59"/>
      <c r="E1" s="59"/>
      <c r="F1" s="60" t="s">
        <v>3</v>
      </c>
      <c r="G1" s="59"/>
    </row>
    <row r="2" spans="1:7" s="61" customFormat="1" ht="64.5" customHeight="1">
      <c r="A2" s="59"/>
      <c r="B2" s="129" t="s">
        <v>177</v>
      </c>
      <c r="C2" s="129"/>
      <c r="D2" s="129"/>
      <c r="E2" s="129"/>
      <c r="F2" s="129"/>
      <c r="G2" s="59"/>
    </row>
    <row r="3" spans="1:7" s="61" customFormat="1">
      <c r="A3" s="62"/>
      <c r="B3" s="128" t="s">
        <v>4</v>
      </c>
      <c r="C3" s="128"/>
      <c r="D3" s="128"/>
      <c r="E3" s="128"/>
      <c r="F3" s="128"/>
      <c r="G3" s="59"/>
    </row>
    <row r="4" spans="1:7" s="61" customFormat="1">
      <c r="A4" s="59"/>
      <c r="B4" s="59"/>
      <c r="C4" s="63"/>
      <c r="D4" s="63"/>
      <c r="E4" s="63"/>
      <c r="F4" s="63"/>
      <c r="G4" s="59"/>
    </row>
    <row r="5" spans="1:7" s="61" customFormat="1" ht="15.6">
      <c r="A5" s="64"/>
      <c r="B5" s="64"/>
      <c r="C5" s="65" t="s">
        <v>96</v>
      </c>
      <c r="D5" s="130" t="s">
        <v>186</v>
      </c>
      <c r="E5" s="130"/>
      <c r="F5" s="130"/>
      <c r="G5" s="59"/>
    </row>
    <row r="6" spans="1:7" s="61" customFormat="1">
      <c r="A6" s="62"/>
      <c r="B6" s="131" t="s">
        <v>5</v>
      </c>
      <c r="C6" s="131"/>
      <c r="D6" s="131"/>
      <c r="E6" s="131"/>
      <c r="F6" s="131"/>
      <c r="G6" s="59"/>
    </row>
    <row r="7" spans="1:7" s="61" customFormat="1">
      <c r="A7" s="59"/>
      <c r="B7" s="59"/>
      <c r="C7" s="59"/>
      <c r="D7" s="63"/>
      <c r="E7" s="59"/>
      <c r="F7" s="66" t="s">
        <v>6</v>
      </c>
      <c r="G7" s="59"/>
    </row>
    <row r="8" spans="1:7" s="61" customFormat="1" ht="25.5" customHeight="1">
      <c r="A8" s="66" t="s">
        <v>7</v>
      </c>
      <c r="B8" s="176" t="s">
        <v>187</v>
      </c>
      <c r="C8" s="129"/>
      <c r="D8" s="129"/>
      <c r="E8" s="129"/>
      <c r="F8" s="129"/>
      <c r="G8" s="59"/>
    </row>
    <row r="9" spans="1:7" s="61" customFormat="1">
      <c r="A9" s="62"/>
      <c r="B9" s="128" t="s">
        <v>8</v>
      </c>
      <c r="C9" s="128"/>
      <c r="D9" s="128"/>
      <c r="E9" s="128"/>
      <c r="F9" s="128"/>
      <c r="G9" s="59"/>
    </row>
    <row r="10" spans="1:7" s="61" customFormat="1">
      <c r="A10" s="59"/>
      <c r="B10" s="59"/>
      <c r="C10" s="59"/>
      <c r="D10" s="59"/>
      <c r="E10" s="59"/>
      <c r="F10" s="59"/>
      <c r="G10" s="59"/>
    </row>
    <row r="11" spans="1:7" s="61" customFormat="1">
      <c r="A11" s="67" t="s">
        <v>9</v>
      </c>
      <c r="B11" s="67"/>
      <c r="C11" s="134"/>
      <c r="D11" s="134"/>
      <c r="E11" s="134"/>
      <c r="F11" s="134"/>
      <c r="G11" s="59"/>
    </row>
    <row r="12" spans="1:7" s="69" customFormat="1" ht="12.75" customHeight="1">
      <c r="A12" s="135" t="s">
        <v>10</v>
      </c>
      <c r="B12" s="135" t="s">
        <v>11</v>
      </c>
      <c r="C12" s="135" t="s">
        <v>12</v>
      </c>
      <c r="D12" s="135" t="s">
        <v>13</v>
      </c>
      <c r="E12" s="137" t="s">
        <v>14</v>
      </c>
      <c r="F12" s="138"/>
      <c r="G12" s="68"/>
    </row>
    <row r="13" spans="1:7" s="69" customFormat="1" ht="34.5" customHeight="1">
      <c r="A13" s="136"/>
      <c r="B13" s="136"/>
      <c r="C13" s="136"/>
      <c r="D13" s="136"/>
      <c r="E13" s="70" t="s">
        <v>15</v>
      </c>
      <c r="F13" s="70" t="s">
        <v>16</v>
      </c>
      <c r="G13" s="68"/>
    </row>
    <row r="14" spans="1:7" s="74" customFormat="1">
      <c r="A14" s="76" t="s">
        <v>17</v>
      </c>
      <c r="B14" s="77" t="s">
        <v>159</v>
      </c>
      <c r="C14" s="77" t="s">
        <v>158</v>
      </c>
      <c r="D14" s="78" t="s">
        <v>0</v>
      </c>
      <c r="E14" s="132">
        <v>3.6173000000000002</v>
      </c>
      <c r="F14" s="133"/>
      <c r="G14" s="73"/>
    </row>
    <row r="15" spans="1:7">
      <c r="A15" s="80" t="s">
        <v>18</v>
      </c>
      <c r="B15" s="81" t="s">
        <v>17</v>
      </c>
      <c r="C15" s="82" t="s">
        <v>19</v>
      </c>
      <c r="D15" s="81" t="s">
        <v>20</v>
      </c>
      <c r="E15" s="83">
        <v>13.3</v>
      </c>
      <c r="F15" s="83">
        <v>48.110100000000003</v>
      </c>
    </row>
    <row r="16" spans="1:7" s="61" customFormat="1" ht="26.4">
      <c r="A16" s="76" t="s">
        <v>23</v>
      </c>
      <c r="B16" s="77" t="s">
        <v>157</v>
      </c>
      <c r="C16" s="77" t="s">
        <v>156</v>
      </c>
      <c r="D16" s="78" t="s">
        <v>22</v>
      </c>
      <c r="E16" s="132">
        <v>19.292000000000002</v>
      </c>
      <c r="F16" s="133"/>
      <c r="G16" s="79"/>
    </row>
    <row r="17" spans="1:7" s="84" customFormat="1" outlineLevel="1">
      <c r="A17" s="80" t="s">
        <v>92</v>
      </c>
      <c r="B17" s="81" t="s">
        <v>17</v>
      </c>
      <c r="C17" s="82" t="s">
        <v>19</v>
      </c>
      <c r="D17" s="81" t="s">
        <v>20</v>
      </c>
      <c r="E17" s="83">
        <v>0.57769999999999999</v>
      </c>
      <c r="F17" s="83">
        <v>11.145</v>
      </c>
    </row>
    <row r="18" spans="1:7" s="61" customFormat="1">
      <c r="A18" s="94" t="s">
        <v>93</v>
      </c>
      <c r="B18" s="95" t="s">
        <v>129</v>
      </c>
      <c r="C18" s="96" t="s">
        <v>128</v>
      </c>
      <c r="D18" s="95" t="s">
        <v>21</v>
      </c>
      <c r="E18" s="97">
        <v>0.28999999999999998</v>
      </c>
      <c r="F18" s="97">
        <v>5.5946999999999996</v>
      </c>
      <c r="G18" s="79"/>
    </row>
    <row r="19" spans="1:7" s="84" customFormat="1" outlineLevel="1">
      <c r="A19" s="76" t="s">
        <v>25</v>
      </c>
      <c r="B19" s="77" t="s">
        <v>155</v>
      </c>
      <c r="C19" s="77" t="s">
        <v>154</v>
      </c>
      <c r="D19" s="78" t="s">
        <v>22</v>
      </c>
      <c r="E19" s="132">
        <v>19.292000000000002</v>
      </c>
      <c r="F19" s="133"/>
    </row>
    <row r="20" spans="1:7" s="98" customFormat="1" outlineLevel="1">
      <c r="A20" s="94" t="s">
        <v>91</v>
      </c>
      <c r="B20" s="95" t="s">
        <v>129</v>
      </c>
      <c r="C20" s="96" t="s">
        <v>128</v>
      </c>
      <c r="D20" s="95" t="s">
        <v>21</v>
      </c>
      <c r="E20" s="97">
        <v>0.1696</v>
      </c>
      <c r="F20" s="97">
        <v>3.2719</v>
      </c>
    </row>
    <row r="21" spans="1:7" s="61" customFormat="1">
      <c r="A21" s="76" t="s">
        <v>26</v>
      </c>
      <c r="B21" s="77" t="s">
        <v>111</v>
      </c>
      <c r="C21" s="77" t="s">
        <v>110</v>
      </c>
      <c r="D21" s="78" t="s">
        <v>94</v>
      </c>
      <c r="E21" s="132">
        <v>16</v>
      </c>
      <c r="F21" s="133"/>
      <c r="G21" s="79"/>
    </row>
    <row r="22" spans="1:7" s="98" customFormat="1" outlineLevel="1">
      <c r="A22" s="80" t="s">
        <v>153</v>
      </c>
      <c r="B22" s="81" t="s">
        <v>17</v>
      </c>
      <c r="C22" s="82" t="s">
        <v>19</v>
      </c>
      <c r="D22" s="81" t="s">
        <v>20</v>
      </c>
      <c r="E22" s="83">
        <v>9.2692999999999994</v>
      </c>
      <c r="F22" s="83">
        <v>148.30879999999999</v>
      </c>
    </row>
    <row r="23" spans="1:7" s="61" customFormat="1">
      <c r="A23" s="85" t="s">
        <v>152</v>
      </c>
      <c r="B23" s="86" t="s">
        <v>97</v>
      </c>
      <c r="C23" s="87" t="s">
        <v>98</v>
      </c>
      <c r="D23" s="86" t="s">
        <v>99</v>
      </c>
      <c r="E23" s="88">
        <v>28.13</v>
      </c>
      <c r="F23" s="88">
        <v>450.08</v>
      </c>
      <c r="G23" s="79"/>
    </row>
    <row r="24" spans="1:7" s="84" customFormat="1" outlineLevel="1">
      <c r="A24" s="90" t="s">
        <v>151</v>
      </c>
      <c r="B24" s="91" t="s">
        <v>95</v>
      </c>
      <c r="C24" s="92" t="s">
        <v>112</v>
      </c>
      <c r="D24" s="91" t="s">
        <v>24</v>
      </c>
      <c r="E24" s="93">
        <v>6.4306999999999999</v>
      </c>
      <c r="F24" s="173">
        <v>102.89149999999999</v>
      </c>
    </row>
    <row r="25" spans="1:7" s="89" customFormat="1" ht="26.4" outlineLevel="1">
      <c r="A25" s="76" t="s">
        <v>27</v>
      </c>
      <c r="B25" s="77" t="s">
        <v>150</v>
      </c>
      <c r="C25" s="77" t="s">
        <v>149</v>
      </c>
      <c r="D25" s="78" t="s">
        <v>0</v>
      </c>
      <c r="E25" s="132">
        <v>4.4211</v>
      </c>
      <c r="F25" s="133"/>
    </row>
    <row r="26" spans="1:7" s="89" customFormat="1" outlineLevel="1">
      <c r="A26" s="80" t="s">
        <v>148</v>
      </c>
      <c r="B26" s="81" t="s">
        <v>17</v>
      </c>
      <c r="C26" s="82" t="s">
        <v>19</v>
      </c>
      <c r="D26" s="81" t="s">
        <v>20</v>
      </c>
      <c r="E26" s="83">
        <v>106.65</v>
      </c>
      <c r="F26" s="83">
        <v>471.51240000000001</v>
      </c>
    </row>
    <row r="27" spans="1:7" s="61" customFormat="1">
      <c r="A27" s="85" t="s">
        <v>147</v>
      </c>
      <c r="B27" s="86" t="s">
        <v>127</v>
      </c>
      <c r="C27" s="87" t="s">
        <v>126</v>
      </c>
      <c r="D27" s="86" t="s">
        <v>22</v>
      </c>
      <c r="E27" s="88">
        <v>6.0000000000000001E-3</v>
      </c>
      <c r="F27" s="88">
        <v>2.6526999999999998E-2</v>
      </c>
      <c r="G27" s="79"/>
    </row>
    <row r="28" spans="1:7" s="84" customFormat="1" outlineLevel="1">
      <c r="A28" s="90" t="s">
        <v>146</v>
      </c>
      <c r="B28" s="91" t="s">
        <v>125</v>
      </c>
      <c r="C28" s="92" t="s">
        <v>124</v>
      </c>
      <c r="D28" s="91" t="s">
        <v>22</v>
      </c>
      <c r="E28" s="93">
        <v>0.35020000000000001</v>
      </c>
      <c r="F28" s="93">
        <v>1.5483</v>
      </c>
    </row>
    <row r="29" spans="1:7" s="89" customFormat="1" outlineLevel="1">
      <c r="A29" s="90" t="s">
        <v>145</v>
      </c>
      <c r="B29" s="91" t="s">
        <v>123</v>
      </c>
      <c r="C29" s="92" t="s">
        <v>122</v>
      </c>
      <c r="D29" s="91" t="s">
        <v>22</v>
      </c>
      <c r="E29" s="93">
        <v>2.5999999999999999E-2</v>
      </c>
      <c r="F29" s="93">
        <v>0.114949</v>
      </c>
    </row>
    <row r="30" spans="1:7" s="89" customFormat="1" outlineLevel="1">
      <c r="A30" s="90" t="s">
        <v>144</v>
      </c>
      <c r="B30" s="91" t="s">
        <v>121</v>
      </c>
      <c r="C30" s="92" t="s">
        <v>120</v>
      </c>
      <c r="D30" s="91" t="s">
        <v>90</v>
      </c>
      <c r="E30" s="93">
        <v>105</v>
      </c>
      <c r="F30" s="93">
        <v>464.2176</v>
      </c>
    </row>
    <row r="31" spans="1:7" s="89" customFormat="1" outlineLevel="1">
      <c r="A31" s="90" t="s">
        <v>143</v>
      </c>
      <c r="B31" s="91" t="s">
        <v>119</v>
      </c>
      <c r="C31" s="92" t="s">
        <v>118</v>
      </c>
      <c r="D31" s="91" t="s">
        <v>22</v>
      </c>
      <c r="E31" s="93">
        <v>1.2051000000000001</v>
      </c>
      <c r="F31" s="93">
        <v>5.3278999999999996</v>
      </c>
    </row>
    <row r="32" spans="1:7" s="89" customFormat="1" outlineLevel="1">
      <c r="A32" s="90" t="s">
        <v>142</v>
      </c>
      <c r="B32" s="91" t="s">
        <v>117</v>
      </c>
      <c r="C32" s="92" t="s">
        <v>116</v>
      </c>
      <c r="D32" s="91" t="s">
        <v>115</v>
      </c>
      <c r="E32" s="93">
        <v>0.16</v>
      </c>
      <c r="F32" s="93">
        <v>0.70737899999999998</v>
      </c>
    </row>
    <row r="33" spans="1:7" s="89" customFormat="1" outlineLevel="1">
      <c r="A33" s="90" t="s">
        <v>141</v>
      </c>
      <c r="B33" s="91" t="s">
        <v>114</v>
      </c>
      <c r="C33" s="92" t="s">
        <v>113</v>
      </c>
      <c r="D33" s="91" t="s">
        <v>90</v>
      </c>
      <c r="E33" s="93">
        <v>105</v>
      </c>
      <c r="F33" s="93">
        <v>464.2176</v>
      </c>
    </row>
    <row r="34" spans="1:7" s="89" customFormat="1" ht="26.4" outlineLevel="1">
      <c r="A34" s="76" t="s">
        <v>28</v>
      </c>
      <c r="B34" s="77" t="s">
        <v>140</v>
      </c>
      <c r="C34" s="77" t="s">
        <v>139</v>
      </c>
      <c r="D34" s="78" t="s">
        <v>0</v>
      </c>
      <c r="E34" s="132">
        <v>4.4211</v>
      </c>
      <c r="F34" s="133"/>
    </row>
    <row r="35" spans="1:7" s="89" customFormat="1" outlineLevel="1">
      <c r="A35" s="80" t="s">
        <v>138</v>
      </c>
      <c r="B35" s="81" t="s">
        <v>17</v>
      </c>
      <c r="C35" s="82" t="s">
        <v>19</v>
      </c>
      <c r="D35" s="81" t="s">
        <v>20</v>
      </c>
      <c r="E35" s="83">
        <v>29.861999999999998</v>
      </c>
      <c r="F35" s="83">
        <v>132.02350000000001</v>
      </c>
    </row>
    <row r="36" spans="1:7" s="61" customFormat="1">
      <c r="A36" s="85" t="s">
        <v>137</v>
      </c>
      <c r="B36" s="86" t="s">
        <v>127</v>
      </c>
      <c r="C36" s="87" t="s">
        <v>126</v>
      </c>
      <c r="D36" s="86" t="s">
        <v>22</v>
      </c>
      <c r="E36" s="88">
        <v>6.0000000000000001E-3</v>
      </c>
      <c r="F36" s="88">
        <v>2.6526999999999998E-2</v>
      </c>
      <c r="G36" s="79"/>
    </row>
    <row r="37" spans="1:7" s="84" customFormat="1" outlineLevel="1">
      <c r="A37" s="90" t="s">
        <v>136</v>
      </c>
      <c r="B37" s="91" t="s">
        <v>125</v>
      </c>
      <c r="C37" s="92" t="s">
        <v>124</v>
      </c>
      <c r="D37" s="91" t="s">
        <v>22</v>
      </c>
      <c r="E37" s="93">
        <v>0.35020000000000001</v>
      </c>
      <c r="F37" s="93">
        <v>1.5483</v>
      </c>
    </row>
    <row r="38" spans="1:7" s="89" customFormat="1" outlineLevel="1">
      <c r="A38" s="90" t="s">
        <v>135</v>
      </c>
      <c r="B38" s="91" t="s">
        <v>119</v>
      </c>
      <c r="C38" s="92" t="s">
        <v>118</v>
      </c>
      <c r="D38" s="91" t="s">
        <v>22</v>
      </c>
      <c r="E38" s="93">
        <v>1.2051000000000001</v>
      </c>
      <c r="F38" s="93">
        <v>5.3278999999999996</v>
      </c>
    </row>
    <row r="39" spans="1:7" s="89" customFormat="1" ht="26.4" outlineLevel="1">
      <c r="A39" s="76" t="s">
        <v>29</v>
      </c>
      <c r="B39" s="77" t="s">
        <v>176</v>
      </c>
      <c r="C39" s="77" t="s">
        <v>175</v>
      </c>
      <c r="D39" s="78" t="s">
        <v>0</v>
      </c>
      <c r="E39" s="132">
        <v>4.6220999999999997</v>
      </c>
      <c r="F39" s="133"/>
    </row>
    <row r="40" spans="1:7" s="89" customFormat="1" outlineLevel="1">
      <c r="A40" s="80" t="s">
        <v>134</v>
      </c>
      <c r="B40" s="81" t="s">
        <v>17</v>
      </c>
      <c r="C40" s="82" t="s">
        <v>19</v>
      </c>
      <c r="D40" s="81" t="s">
        <v>20</v>
      </c>
      <c r="E40" s="83">
        <v>31.98</v>
      </c>
      <c r="F40" s="83">
        <v>147.8141</v>
      </c>
    </row>
    <row r="41" spans="1:7" s="61" customFormat="1">
      <c r="A41" s="94" t="s">
        <v>133</v>
      </c>
      <c r="B41" s="95" t="s">
        <v>172</v>
      </c>
      <c r="C41" s="96" t="s">
        <v>171</v>
      </c>
      <c r="D41" s="95" t="s">
        <v>21</v>
      </c>
      <c r="E41" s="97">
        <v>0.47</v>
      </c>
      <c r="F41" s="97">
        <v>2.1724000000000001</v>
      </c>
      <c r="G41" s="79"/>
    </row>
    <row r="42" spans="1:7" s="84" customFormat="1" outlineLevel="1">
      <c r="A42" s="85" t="s">
        <v>132</v>
      </c>
      <c r="B42" s="86" t="s">
        <v>170</v>
      </c>
      <c r="C42" s="87" t="s">
        <v>169</v>
      </c>
      <c r="D42" s="86" t="s">
        <v>90</v>
      </c>
      <c r="E42" s="88">
        <v>115</v>
      </c>
      <c r="F42" s="88">
        <v>531.53920000000005</v>
      </c>
    </row>
    <row r="43" spans="1:7" s="98" customFormat="1" outlineLevel="1">
      <c r="A43" s="90" t="s">
        <v>131</v>
      </c>
      <c r="B43" s="91" t="s">
        <v>168</v>
      </c>
      <c r="C43" s="92" t="s">
        <v>167</v>
      </c>
      <c r="D43" s="91" t="s">
        <v>22</v>
      </c>
      <c r="E43" s="93">
        <v>1.26E-2</v>
      </c>
      <c r="F43" s="93">
        <v>5.8237999999999998E-2</v>
      </c>
    </row>
    <row r="44" spans="1:7" s="89" customFormat="1" outlineLevel="1">
      <c r="A44" s="90" t="s">
        <v>130</v>
      </c>
      <c r="B44" s="91" t="s">
        <v>166</v>
      </c>
      <c r="C44" s="92" t="s">
        <v>165</v>
      </c>
      <c r="D44" s="91" t="s">
        <v>22</v>
      </c>
      <c r="E44" s="93">
        <v>1.2600000000000001E-3</v>
      </c>
      <c r="F44" s="93">
        <v>5.8240000000000002E-3</v>
      </c>
    </row>
    <row r="45" spans="1:7" s="89" customFormat="1" outlineLevel="1">
      <c r="A45" s="90" t="s">
        <v>174</v>
      </c>
      <c r="B45" s="91" t="s">
        <v>164</v>
      </c>
      <c r="C45" s="92" t="s">
        <v>163</v>
      </c>
      <c r="D45" s="91" t="s">
        <v>22</v>
      </c>
      <c r="E45" s="93">
        <v>0.03</v>
      </c>
      <c r="F45" s="93">
        <v>0.13866200000000001</v>
      </c>
    </row>
    <row r="46" spans="1:7" s="89" customFormat="1" outlineLevel="1">
      <c r="A46" s="90" t="s">
        <v>173</v>
      </c>
      <c r="B46" s="91" t="s">
        <v>162</v>
      </c>
      <c r="C46" s="92" t="s">
        <v>161</v>
      </c>
      <c r="D46" s="91" t="s">
        <v>22</v>
      </c>
      <c r="E46" s="93">
        <v>4.7300000000000002E-2</v>
      </c>
      <c r="F46" s="93">
        <v>0.21862400000000001</v>
      </c>
    </row>
    <row r="47" spans="1:7" s="89" customFormat="1" ht="13.8" outlineLevel="1" thickBot="1">
      <c r="A47" s="142"/>
      <c r="B47" s="143"/>
      <c r="C47" s="143"/>
      <c r="D47" s="143"/>
      <c r="E47" s="143"/>
      <c r="F47" s="144"/>
    </row>
    <row r="48" spans="1:7" s="89" customFormat="1" ht="13.5" customHeight="1" outlineLevel="1" thickTop="1">
      <c r="A48" s="145" t="s">
        <v>38</v>
      </c>
      <c r="B48" s="146"/>
      <c r="C48" s="146"/>
      <c r="D48" s="99"/>
      <c r="E48" s="100"/>
      <c r="F48" s="101"/>
    </row>
    <row r="49" spans="1:7" s="61" customFormat="1">
      <c r="A49" s="147"/>
      <c r="B49" s="148"/>
      <c r="C49" s="148"/>
      <c r="D49" s="148"/>
      <c r="E49" s="148"/>
      <c r="F49" s="149"/>
      <c r="G49" s="59"/>
    </row>
    <row r="50" spans="1:7" s="61" customFormat="1" ht="13.5" customHeight="1">
      <c r="A50" s="102"/>
      <c r="B50" s="103"/>
      <c r="C50" s="104" t="s">
        <v>39</v>
      </c>
      <c r="D50" s="105"/>
      <c r="E50" s="106"/>
      <c r="F50" s="107"/>
      <c r="G50" s="79"/>
    </row>
    <row r="51" spans="1:7" s="61" customFormat="1">
      <c r="A51" s="108" t="s">
        <v>17</v>
      </c>
      <c r="B51" s="109" t="s">
        <v>17</v>
      </c>
      <c r="C51" s="109" t="s">
        <v>19</v>
      </c>
      <c r="D51" s="110" t="s">
        <v>20</v>
      </c>
      <c r="E51" s="111"/>
      <c r="F51" s="111">
        <v>958.91390000000001</v>
      </c>
      <c r="G51" s="59"/>
    </row>
    <row r="52" spans="1:7" s="61" customFormat="1">
      <c r="A52" s="59"/>
    </row>
    <row r="53" spans="1:7" s="61" customFormat="1">
      <c r="A53" s="59"/>
    </row>
    <row r="54" spans="1:7" s="61" customFormat="1">
      <c r="A54" s="59"/>
    </row>
    <row r="55" spans="1:7" s="61" customFormat="1">
      <c r="A55" s="59"/>
    </row>
    <row r="56" spans="1:7" s="61" customFormat="1">
      <c r="A56" s="59"/>
    </row>
    <row r="57" spans="1:7" s="61" customFormat="1">
      <c r="A57" s="59"/>
    </row>
    <row r="58" spans="1:7" s="61" customFormat="1">
      <c r="A58" s="59"/>
    </row>
    <row r="59" spans="1:7" s="61" customFormat="1">
      <c r="A59" s="59"/>
    </row>
    <row r="60" spans="1:7" s="61" customFormat="1">
      <c r="A60" s="59"/>
    </row>
    <row r="61" spans="1:7" s="61" customFormat="1">
      <c r="A61" s="59"/>
    </row>
    <row r="62" spans="1:7" s="61" customFormat="1">
      <c r="A62" s="59"/>
    </row>
    <row r="63" spans="1:7" s="61" customFormat="1">
      <c r="A63" s="59"/>
    </row>
    <row r="64" spans="1:7" s="61" customFormat="1">
      <c r="A64" s="59"/>
    </row>
    <row r="65" spans="1:1" s="61" customFormat="1">
      <c r="A65" s="59"/>
    </row>
    <row r="66" spans="1:1" s="61" customFormat="1">
      <c r="A66" s="59"/>
    </row>
    <row r="67" spans="1:1" s="61" customFormat="1">
      <c r="A67" s="59"/>
    </row>
    <row r="68" spans="1:1" s="61" customFormat="1">
      <c r="A68" s="59"/>
    </row>
    <row r="69" spans="1:1" s="61" customFormat="1">
      <c r="A69" s="59"/>
    </row>
  </sheetData>
  <mergeCells count="22">
    <mergeCell ref="E39:F39"/>
    <mergeCell ref="A47:F47"/>
    <mergeCell ref="A48:C48"/>
    <mergeCell ref="A49:F49"/>
    <mergeCell ref="E14:F14"/>
    <mergeCell ref="E16:F16"/>
    <mergeCell ref="E19:F19"/>
    <mergeCell ref="E21:F21"/>
    <mergeCell ref="E25:F25"/>
    <mergeCell ref="E34:F34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2018)&amp;C&amp;P&amp;R160230040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workbookViewId="0">
      <selection activeCell="I10" sqref="I10"/>
    </sheetView>
  </sheetViews>
  <sheetFormatPr defaultColWidth="9.33203125" defaultRowHeight="13.2"/>
  <cols>
    <col min="1" max="1" width="6.33203125" style="117" customWidth="1"/>
    <col min="2" max="2" width="60" style="117" customWidth="1"/>
    <col min="3" max="3" width="9.33203125" style="117"/>
    <col min="4" max="4" width="14.44140625" style="117" customWidth="1"/>
    <col min="5" max="16384" width="9.33203125" style="117"/>
  </cols>
  <sheetData>
    <row r="2" spans="1:4" ht="83.25" customHeight="1">
      <c r="B2" s="159" t="s">
        <v>178</v>
      </c>
      <c r="C2" s="159"/>
      <c r="D2" s="159"/>
    </row>
    <row r="3" spans="1:4">
      <c r="B3" s="118"/>
    </row>
    <row r="4" spans="1:4" ht="32.25" customHeight="1">
      <c r="B4" s="159" t="str">
        <f>[3]bv_abc4!B8</f>
        <v xml:space="preserve"> ВОССТАНОВЛЕНИЕ ТЕПЛОВОЙ ИЗОЛЯЦИИ (ОБМУРОВКА) ТЕПЛЛВЫХ СЕТЕЙ ПО АДРЕСУ: КОЛ. АХУНБАБАЕВА ВВ М-1 ОТ ТЦ-3 ОТ М-1-12 ДО М-1-13 (Д-720 ММ -160 П.М.)</v>
      </c>
      <c r="C4" s="159"/>
      <c r="D4" s="159"/>
    </row>
    <row r="5" spans="1:4">
      <c r="B5" s="118"/>
    </row>
    <row r="6" spans="1:4" ht="15.6">
      <c r="A6" s="160" t="s">
        <v>179</v>
      </c>
      <c r="B6" s="160"/>
      <c r="C6" s="160"/>
      <c r="D6" s="160"/>
    </row>
    <row r="8" spans="1:4" ht="13.2" customHeight="1">
      <c r="A8" s="161" t="s">
        <v>100</v>
      </c>
      <c r="B8" s="161" t="s">
        <v>101</v>
      </c>
      <c r="C8" s="161" t="s">
        <v>13</v>
      </c>
      <c r="D8" s="161" t="s">
        <v>102</v>
      </c>
    </row>
    <row r="9" spans="1:4">
      <c r="A9" s="162"/>
      <c r="B9" s="162"/>
      <c r="C9" s="162"/>
      <c r="D9" s="162"/>
    </row>
    <row r="10" spans="1:4">
      <c r="A10" s="163"/>
      <c r="B10" s="163"/>
      <c r="C10" s="163"/>
      <c r="D10" s="163"/>
    </row>
    <row r="11" spans="1:4">
      <c r="A11" s="112">
        <v>1</v>
      </c>
      <c r="B11" s="113">
        <v>2</v>
      </c>
      <c r="C11" s="113">
        <v>3</v>
      </c>
      <c r="D11" s="113">
        <v>4</v>
      </c>
    </row>
    <row r="12" spans="1:4">
      <c r="A12" s="152"/>
      <c r="B12" s="152"/>
      <c r="C12" s="152"/>
      <c r="D12" s="152"/>
    </row>
    <row r="13" spans="1:4" ht="15.6">
      <c r="A13" s="153" t="s">
        <v>103</v>
      </c>
      <c r="B13" s="154"/>
      <c r="C13" s="154"/>
      <c r="D13" s="154"/>
    </row>
    <row r="14" spans="1:4">
      <c r="A14" s="155"/>
      <c r="B14" s="156"/>
      <c r="C14" s="156"/>
      <c r="D14" s="156"/>
    </row>
    <row r="15" spans="1:4">
      <c r="A15" s="150"/>
      <c r="B15" s="151"/>
      <c r="C15" s="151"/>
      <c r="D15" s="151"/>
    </row>
    <row r="16" spans="1:4" ht="15.6">
      <c r="A16" s="157" t="s">
        <v>104</v>
      </c>
      <c r="B16" s="158"/>
      <c r="C16" s="158"/>
      <c r="D16" s="158"/>
    </row>
    <row r="17" spans="1:4">
      <c r="A17" s="119" t="s">
        <v>17</v>
      </c>
      <c r="B17" s="120" t="s">
        <v>19</v>
      </c>
      <c r="C17" s="121" t="s">
        <v>20</v>
      </c>
      <c r="D17" s="174">
        <f>[3]bv_abc4!F51</f>
        <v>958.91390000000001</v>
      </c>
    </row>
    <row r="18" spans="1:4">
      <c r="A18" s="114"/>
      <c r="B18" s="115" t="s">
        <v>105</v>
      </c>
      <c r="C18" s="115" t="s">
        <v>20</v>
      </c>
      <c r="D18" s="175">
        <f>SUM(D17)</f>
        <v>958.91390000000001</v>
      </c>
    </row>
    <row r="19" spans="1:4">
      <c r="A19" s="150"/>
      <c r="B19" s="151"/>
      <c r="C19" s="151"/>
      <c r="D19" s="151"/>
    </row>
    <row r="20" spans="1:4" ht="15.6">
      <c r="A20" s="157" t="s">
        <v>40</v>
      </c>
      <c r="B20" s="158"/>
      <c r="C20" s="158"/>
      <c r="D20" s="158"/>
    </row>
    <row r="21" spans="1:4">
      <c r="A21" s="124" t="s">
        <v>17</v>
      </c>
      <c r="B21" s="125" t="s">
        <v>128</v>
      </c>
      <c r="C21" s="126" t="s">
        <v>21</v>
      </c>
      <c r="D21" s="127">
        <v>8.8666032000000001</v>
      </c>
    </row>
    <row r="22" spans="1:4">
      <c r="A22" s="124" t="s">
        <v>23</v>
      </c>
      <c r="B22" s="125" t="s">
        <v>171</v>
      </c>
      <c r="C22" s="126" t="s">
        <v>21</v>
      </c>
      <c r="D22" s="127">
        <v>2.1723775999999999</v>
      </c>
    </row>
    <row r="23" spans="1:4">
      <c r="A23" s="114"/>
      <c r="B23" s="115" t="s">
        <v>106</v>
      </c>
      <c r="C23" s="115" t="s">
        <v>107</v>
      </c>
      <c r="D23" s="116"/>
    </row>
    <row r="24" spans="1:4">
      <c r="A24" s="150"/>
      <c r="B24" s="151"/>
      <c r="C24" s="151"/>
      <c r="D24" s="151"/>
    </row>
    <row r="25" spans="1:4" ht="15.6">
      <c r="A25" s="157" t="s">
        <v>108</v>
      </c>
      <c r="B25" s="158"/>
      <c r="C25" s="158"/>
      <c r="D25" s="158"/>
    </row>
    <row r="26" spans="1:4">
      <c r="A26" s="124" t="s">
        <v>17</v>
      </c>
      <c r="B26" s="125" t="s">
        <v>98</v>
      </c>
      <c r="C26" s="126" t="s">
        <v>99</v>
      </c>
      <c r="D26" s="127">
        <v>450.08</v>
      </c>
    </row>
    <row r="27" spans="1:4">
      <c r="A27" s="124" t="s">
        <v>23</v>
      </c>
      <c r="B27" s="125" t="s">
        <v>126</v>
      </c>
      <c r="C27" s="126" t="s">
        <v>22</v>
      </c>
      <c r="D27" s="127">
        <v>5.305344E-2</v>
      </c>
    </row>
    <row r="28" spans="1:4">
      <c r="A28" s="124" t="s">
        <v>25</v>
      </c>
      <c r="B28" s="125" t="s">
        <v>169</v>
      </c>
      <c r="C28" s="126" t="s">
        <v>90</v>
      </c>
      <c r="D28" s="127">
        <v>531.53920000000005</v>
      </c>
    </row>
    <row r="29" spans="1:4">
      <c r="A29" s="124" t="s">
        <v>26</v>
      </c>
      <c r="B29" s="125" t="s">
        <v>124</v>
      </c>
      <c r="C29" s="126" t="s">
        <v>22</v>
      </c>
      <c r="D29" s="127">
        <v>3.09655244</v>
      </c>
    </row>
    <row r="30" spans="1:4" ht="26.4">
      <c r="A30" s="124" t="s">
        <v>27</v>
      </c>
      <c r="B30" s="125" t="s">
        <v>167</v>
      </c>
      <c r="C30" s="126" t="s">
        <v>22</v>
      </c>
      <c r="D30" s="127">
        <v>5.8238209999999999E-2</v>
      </c>
    </row>
    <row r="31" spans="1:4">
      <c r="A31" s="124" t="s">
        <v>28</v>
      </c>
      <c r="B31" s="125" t="s">
        <v>122</v>
      </c>
      <c r="C31" s="126" t="s">
        <v>22</v>
      </c>
      <c r="D31" s="127">
        <v>0.11494912</v>
      </c>
    </row>
    <row r="32" spans="1:4">
      <c r="A32" s="124" t="s">
        <v>29</v>
      </c>
      <c r="B32" s="125" t="s">
        <v>165</v>
      </c>
      <c r="C32" s="126" t="s">
        <v>22</v>
      </c>
      <c r="D32" s="127">
        <v>5.8238200000000004E-3</v>
      </c>
    </row>
    <row r="33" spans="1:4" ht="26.4">
      <c r="A33" s="124" t="s">
        <v>30</v>
      </c>
      <c r="B33" s="125" t="s">
        <v>163</v>
      </c>
      <c r="C33" s="126" t="s">
        <v>22</v>
      </c>
      <c r="D33" s="127">
        <v>0.13866239999999999</v>
      </c>
    </row>
    <row r="34" spans="1:4">
      <c r="A34" s="124" t="s">
        <v>31</v>
      </c>
      <c r="B34" s="125" t="s">
        <v>120</v>
      </c>
      <c r="C34" s="126" t="s">
        <v>90</v>
      </c>
      <c r="D34" s="127">
        <v>464.2176</v>
      </c>
    </row>
    <row r="35" spans="1:4" ht="26.4">
      <c r="A35" s="124" t="s">
        <v>32</v>
      </c>
      <c r="B35" s="125" t="s">
        <v>161</v>
      </c>
      <c r="C35" s="126" t="s">
        <v>22</v>
      </c>
      <c r="D35" s="127">
        <v>0.21862438000000001</v>
      </c>
    </row>
    <row r="36" spans="1:4" ht="26.4">
      <c r="A36" s="124" t="s">
        <v>33</v>
      </c>
      <c r="B36" s="125" t="s">
        <v>118</v>
      </c>
      <c r="C36" s="126" t="s">
        <v>22</v>
      </c>
      <c r="D36" s="127">
        <v>10.655783420000001</v>
      </c>
    </row>
    <row r="37" spans="1:4">
      <c r="A37" s="124" t="s">
        <v>34</v>
      </c>
      <c r="B37" s="125" t="s">
        <v>112</v>
      </c>
      <c r="C37" s="126" t="s">
        <v>24</v>
      </c>
      <c r="D37" s="127">
        <v>102.89152</v>
      </c>
    </row>
    <row r="38" spans="1:4" ht="26.4">
      <c r="A38" s="124" t="s">
        <v>35</v>
      </c>
      <c r="B38" s="125" t="s">
        <v>116</v>
      </c>
      <c r="C38" s="126" t="s">
        <v>115</v>
      </c>
      <c r="D38" s="127">
        <v>0.70737919999999999</v>
      </c>
    </row>
    <row r="39" spans="1:4" ht="26.4">
      <c r="A39" s="124" t="s">
        <v>160</v>
      </c>
      <c r="B39" s="125" t="s">
        <v>113</v>
      </c>
      <c r="C39" s="126" t="s">
        <v>90</v>
      </c>
      <c r="D39" s="127">
        <v>464.2176</v>
      </c>
    </row>
    <row r="40" spans="1:4">
      <c r="A40" s="114"/>
      <c r="B40" s="115" t="s">
        <v>109</v>
      </c>
      <c r="C40" s="115" t="s">
        <v>107</v>
      </c>
      <c r="D40" s="116"/>
    </row>
    <row r="41" spans="1:4">
      <c r="A41" s="150"/>
      <c r="B41" s="151"/>
      <c r="C41" s="151"/>
      <c r="D41" s="151"/>
    </row>
  </sheetData>
  <mergeCells count="17"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2018)&amp;RЭ160230040</oddHeader>
    <oddFooter>&amp;C&amp;N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D13" sqref="D13"/>
    </sheetView>
  </sheetViews>
  <sheetFormatPr defaultColWidth="10.6640625" defaultRowHeight="13.2"/>
  <cols>
    <col min="1" max="1" width="3.77734375" style="1" customWidth="1"/>
    <col min="2" max="2" width="3.109375" style="1" hidden="1" customWidth="1"/>
    <col min="3" max="3" width="78.33203125" style="1" customWidth="1"/>
    <col min="4" max="4" width="15" style="1" customWidth="1"/>
    <col min="5" max="5" width="11.6640625" style="1" customWidth="1"/>
    <col min="6" max="6" width="2.77734375" style="1" hidden="1" customWidth="1"/>
    <col min="7" max="7" width="11.33203125" style="1" customWidth="1"/>
    <col min="8" max="16384" width="10.6640625" style="1"/>
  </cols>
  <sheetData>
    <row r="2" spans="2:7" ht="15.75" customHeight="1">
      <c r="C2" s="164"/>
      <c r="D2" s="164"/>
      <c r="E2" s="164"/>
      <c r="F2" s="164"/>
      <c r="G2" s="2"/>
    </row>
    <row r="3" spans="2:7" ht="21.75" customHeight="1">
      <c r="C3" s="165"/>
      <c r="D3" s="165"/>
      <c r="E3" s="165"/>
      <c r="F3" s="165"/>
      <c r="G3" s="2"/>
    </row>
    <row r="4" spans="2:7" ht="40.5" customHeight="1">
      <c r="B4" s="3" t="s">
        <v>41</v>
      </c>
      <c r="C4" s="166"/>
      <c r="D4" s="166"/>
      <c r="E4" s="166"/>
      <c r="F4" s="166"/>
      <c r="G4" s="2"/>
    </row>
    <row r="5" spans="2:7" ht="14.25" customHeight="1">
      <c r="C5" s="167" t="s">
        <v>42</v>
      </c>
      <c r="D5" s="167"/>
      <c r="E5" s="167"/>
      <c r="F5" s="167"/>
      <c r="G5" s="4"/>
    </row>
    <row r="7" spans="2:7">
      <c r="C7" s="49" t="s">
        <v>43</v>
      </c>
      <c r="D7" s="43" t="e">
        <f>матер!#REF!/1000</f>
        <v>#REF!</v>
      </c>
      <c r="E7" s="5" t="s">
        <v>44</v>
      </c>
    </row>
    <row r="8" spans="2:7" ht="39.6">
      <c r="C8" s="50" t="s">
        <v>45</v>
      </c>
      <c r="D8" s="58">
        <v>4264.4344250000004</v>
      </c>
      <c r="E8" s="6" t="s">
        <v>46</v>
      </c>
    </row>
    <row r="9" spans="2:7" ht="27" customHeight="1">
      <c r="C9" s="50" t="s">
        <v>89</v>
      </c>
      <c r="D9" s="48">
        <v>167.5</v>
      </c>
      <c r="E9" s="6" t="s">
        <v>47</v>
      </c>
    </row>
    <row r="10" spans="2:7">
      <c r="C10" s="49" t="s">
        <v>48</v>
      </c>
      <c r="D10" s="44">
        <v>1.1200000000000001</v>
      </c>
      <c r="E10" s="5" t="s">
        <v>49</v>
      </c>
    </row>
    <row r="11" spans="2:7">
      <c r="C11" s="49" t="s">
        <v>50</v>
      </c>
      <c r="D11" s="46" t="e">
        <f>матер!#REF!/1000</f>
        <v>#REF!</v>
      </c>
      <c r="E11" s="5" t="s">
        <v>51</v>
      </c>
    </row>
    <row r="12" spans="2:7" ht="13.5" customHeight="1">
      <c r="C12" s="49" t="s">
        <v>52</v>
      </c>
      <c r="D12" s="57" t="e">
        <f>матер!#REF!/1000</f>
        <v>#REF!</v>
      </c>
      <c r="E12" s="5" t="s">
        <v>51</v>
      </c>
    </row>
    <row r="13" spans="2:7">
      <c r="C13" s="49" t="s">
        <v>53</v>
      </c>
      <c r="D13" s="46">
        <v>0</v>
      </c>
      <c r="E13" s="5" t="s">
        <v>51</v>
      </c>
    </row>
    <row r="14" spans="2:7" ht="17.25" customHeight="1">
      <c r="C14" s="51" t="s">
        <v>36</v>
      </c>
      <c r="D14" s="46"/>
      <c r="E14" s="5" t="s">
        <v>51</v>
      </c>
    </row>
    <row r="15" spans="2:7" ht="12.75" customHeight="1">
      <c r="C15" s="52" t="s">
        <v>54</v>
      </c>
      <c r="D15" s="46">
        <v>0</v>
      </c>
      <c r="E15" s="5" t="s">
        <v>51</v>
      </c>
    </row>
    <row r="16" spans="2:7">
      <c r="C16" s="53" t="s">
        <v>55</v>
      </c>
      <c r="D16" s="56">
        <v>3</v>
      </c>
      <c r="E16" s="5" t="s">
        <v>56</v>
      </c>
    </row>
    <row r="17" spans="3:6">
      <c r="C17" s="53" t="s">
        <v>37</v>
      </c>
      <c r="D17" s="44"/>
      <c r="E17" s="5" t="s">
        <v>56</v>
      </c>
    </row>
    <row r="18" spans="3:6">
      <c r="C18" s="53" t="s">
        <v>57</v>
      </c>
      <c r="D18" s="44"/>
      <c r="E18" s="5"/>
    </row>
    <row r="19" spans="3:6">
      <c r="C19" s="53" t="s">
        <v>58</v>
      </c>
      <c r="D19" s="44">
        <v>0</v>
      </c>
      <c r="E19" s="5" t="s">
        <v>56</v>
      </c>
    </row>
    <row r="20" spans="3:6">
      <c r="C20" s="53" t="s">
        <v>59</v>
      </c>
      <c r="D20" s="44">
        <v>0</v>
      </c>
      <c r="E20" s="5" t="s">
        <v>56</v>
      </c>
    </row>
    <row r="21" spans="3:6" ht="26.4">
      <c r="C21" s="51" t="s">
        <v>1</v>
      </c>
      <c r="D21" s="44">
        <v>0</v>
      </c>
      <c r="E21" s="45" t="s">
        <v>56</v>
      </c>
    </row>
    <row r="22" spans="3:6">
      <c r="C22" s="53" t="s">
        <v>2</v>
      </c>
      <c r="D22" s="44">
        <v>0</v>
      </c>
      <c r="E22" s="5" t="s">
        <v>51</v>
      </c>
    </row>
    <row r="23" spans="3:6" ht="27" customHeight="1">
      <c r="C23" s="54" t="s">
        <v>60</v>
      </c>
      <c r="D23" s="44">
        <v>3.2</v>
      </c>
      <c r="E23" s="5" t="s">
        <v>56</v>
      </c>
    </row>
    <row r="24" spans="3:6">
      <c r="C24" s="55" t="s">
        <v>61</v>
      </c>
      <c r="D24" s="47">
        <v>0</v>
      </c>
      <c r="E24" s="5" t="s">
        <v>51</v>
      </c>
    </row>
    <row r="25" spans="3:6">
      <c r="C25" s="53" t="s">
        <v>62</v>
      </c>
      <c r="D25" s="44">
        <v>0</v>
      </c>
      <c r="E25" s="5" t="s">
        <v>56</v>
      </c>
      <c r="F25" s="7"/>
    </row>
    <row r="26" spans="3:6">
      <c r="C26" s="53" t="s">
        <v>63</v>
      </c>
      <c r="D26" s="44">
        <v>17.27</v>
      </c>
      <c r="E26" s="5" t="s">
        <v>56</v>
      </c>
      <c r="F26" s="7"/>
    </row>
    <row r="27" spans="3:6">
      <c r="C27" s="53" t="s">
        <v>64</v>
      </c>
      <c r="D27" s="44">
        <v>0</v>
      </c>
      <c r="E27" s="5" t="s">
        <v>51</v>
      </c>
      <c r="F27" s="7"/>
    </row>
    <row r="28" spans="3:6">
      <c r="C28" s="53" t="s">
        <v>65</v>
      </c>
      <c r="D28" s="44">
        <v>0</v>
      </c>
      <c r="E28" s="5" t="s">
        <v>56</v>
      </c>
      <c r="F28" s="7"/>
    </row>
    <row r="29" spans="3:6">
      <c r="C29" s="53" t="s">
        <v>66</v>
      </c>
      <c r="D29" s="44">
        <v>0</v>
      </c>
      <c r="E29" s="5" t="s">
        <v>56</v>
      </c>
      <c r="F29" s="7"/>
    </row>
  </sheetData>
  <mergeCells count="4">
    <mergeCell ref="C2:F2"/>
    <mergeCell ref="C3:F3"/>
    <mergeCell ref="C4:F4"/>
    <mergeCell ref="C5:F5"/>
  </mergeCells>
  <phoneticPr fontId="3" type="noConversion"/>
  <pageMargins left="0.78740157480314965" right="0.19685039370078741" top="0.78740157480314965" bottom="0.78740157480314965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bv_abc4</vt:lpstr>
      <vt:lpstr>матер</vt:lpstr>
      <vt:lpstr>bv_abc4 (2)</vt:lpstr>
      <vt:lpstr>матер (2)</vt:lpstr>
      <vt:lpstr>bv_abc4 (3)</vt:lpstr>
      <vt:lpstr>матер (3)</vt:lpstr>
      <vt:lpstr>bv_abc4 (4)</vt:lpstr>
      <vt:lpstr>матер (4)</vt:lpstr>
      <vt:lpstr>Лист1</vt:lpstr>
      <vt:lpstr>всп форма</vt:lpstr>
      <vt:lpstr>bv_abc4!Заголовки_для_печати</vt:lpstr>
      <vt:lpstr>'bv_abc4 (2)'!Заголовки_для_печати</vt:lpstr>
      <vt:lpstr>'bv_abc4 (3)'!Заголовки_для_печати</vt:lpstr>
      <vt:lpstr>'bv_abc4 (4)'!Заголовки_для_печати</vt:lpstr>
      <vt:lpstr>матер!Заголовки_для_печати</vt:lpstr>
      <vt:lpstr>'матер (2)'!Заголовки_для_печати</vt:lpstr>
      <vt:lpstr>'матер (3)'!Заголовки_для_печати</vt:lpstr>
      <vt:lpstr>'матер (4)'!Заголовки_для_печати</vt:lpstr>
      <vt:lpstr>bv_abc4!Область_печати</vt:lpstr>
      <vt:lpstr>'bv_abc4 (2)'!Область_печати</vt:lpstr>
      <vt:lpstr>'bv_abc4 (3)'!Область_печати</vt:lpstr>
      <vt:lpstr>'bv_abc4 (4)'!Область_печати</vt:lpstr>
      <vt:lpstr>'всп форма'!Область_печати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2022-03-07T06:53:50Z</cp:lastPrinted>
  <dcterms:created xsi:type="dcterms:W3CDTF">2008-02-01T06:52:42Z</dcterms:created>
  <dcterms:modified xsi:type="dcterms:W3CDTF">2022-03-09T06:45:13Z</dcterms:modified>
</cp:coreProperties>
</file>