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" yWindow="60" windowWidth="8928" windowHeight="11580" tabRatio="745"/>
  </bookViews>
  <sheets>
    <sheet name="bv_abc4" sheetId="55" r:id="rId1"/>
    <sheet name="МАТЕР" sheetId="52" r:id="rId2"/>
    <sheet name="всп форма" sheetId="8" state="hidden" r:id="rId3"/>
    <sheet name="Б820" sheetId="56" r:id="rId4"/>
  </sheets>
  <definedNames>
    <definedName name="_xlnm.Print_Titles" localSheetId="0">bv_abc4!$14:$14</definedName>
    <definedName name="_xlnm.Print_Titles" localSheetId="1">МАТЕР!$10:$10</definedName>
    <definedName name="_xlnm.Print_Area" localSheetId="0">bv_abc4!$A$1:$F$53</definedName>
    <definedName name="_xlnm.Print_Area" localSheetId="2">'всп форма'!$B$1:$E$28</definedName>
  </definedNames>
  <calcPr calcId="125725"/>
</workbook>
</file>

<file path=xl/calcChain.xml><?xml version="1.0" encoding="utf-8"?>
<calcChain xmlns="http://schemas.openxmlformats.org/spreadsheetml/2006/main">
  <c r="E23" i="55"/>
  <c r="E41"/>
  <c r="E36"/>
  <c r="E27"/>
  <c r="E16"/>
  <c r="F48" l="1"/>
  <c r="D34" i="52" s="1"/>
  <c r="F38" i="55"/>
  <c r="F35"/>
  <c r="D38" i="52" s="1"/>
  <c r="E21" i="55"/>
  <c r="F22" s="1"/>
  <c r="B3" i="52"/>
  <c r="B2"/>
  <c r="F37" i="55"/>
  <c r="F17"/>
  <c r="F45"/>
  <c r="D29" i="52" s="1"/>
  <c r="F40" i="55"/>
  <c r="F39"/>
  <c r="F34"/>
  <c r="D37" i="52" s="1"/>
  <c r="F33" i="55"/>
  <c r="F32"/>
  <c r="D33" i="52" s="1"/>
  <c r="F31" i="55"/>
  <c r="D30" i="52" s="1"/>
  <c r="F30" i="55"/>
  <c r="D28" i="52" s="1"/>
  <c r="F29" i="55"/>
  <c r="F28"/>
  <c r="F26"/>
  <c r="D36" i="52" s="1"/>
  <c r="F25" i="55"/>
  <c r="D25" i="52" s="1"/>
  <c r="F24" i="55"/>
  <c r="F20"/>
  <c r="F19"/>
  <c r="D35" i="52" l="1"/>
  <c r="F42" i="55"/>
  <c r="F46"/>
  <c r="D31" i="52" s="1"/>
  <c r="F43" i="55"/>
  <c r="D21" i="52" s="1"/>
  <c r="F47" i="55"/>
  <c r="D32" i="52" s="1"/>
  <c r="F44" i="55"/>
  <c r="D27" i="52" s="1"/>
  <c r="D26"/>
  <c r="D20"/>
  <c r="F53" i="55"/>
  <c r="D16" i="52" s="1"/>
  <c r="D17" s="1"/>
  <c r="D14" i="8" s="1"/>
  <c r="H32" i="56"/>
  <c r="G32"/>
  <c r="F32"/>
  <c r="E32"/>
  <c r="D32"/>
  <c r="C32"/>
  <c r="B32"/>
  <c r="H26"/>
  <c r="G26"/>
  <c r="D26"/>
  <c r="F26" s="1"/>
  <c r="C4" i="8"/>
  <c r="D12"/>
  <c r="D13" l="1"/>
  <c r="D15"/>
  <c r="D16" l="1"/>
  <c r="D17" l="1"/>
  <c r="D18" l="1"/>
  <c r="D19"/>
  <c r="D20" l="1"/>
  <c r="D21" s="1"/>
  <c r="D22" s="1"/>
</calcChain>
</file>

<file path=xl/sharedStrings.xml><?xml version="1.0" encoding="utf-8"?>
<sst xmlns="http://schemas.openxmlformats.org/spreadsheetml/2006/main" count="290" uniqueCount="184">
  <si>
    <t>СУМ</t>
  </si>
  <si>
    <t>100М2</t>
  </si>
  <si>
    <t>Форма N 5</t>
  </si>
  <si>
    <t>(наименование стройки)</t>
  </si>
  <si>
    <t>(локальная ресурсная смета)</t>
  </si>
  <si>
    <t xml:space="preserve">                   </t>
  </si>
  <si>
    <t xml:space="preserve">на </t>
  </si>
  <si>
    <t>(наименование работ и затрат, наименование объекта)</t>
  </si>
  <si>
    <t>Основание: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</si>
  <si>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</si>
  <si>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</si>
  <si>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</si>
  <si>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</si>
  <si>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 xml:space="preserve">Количество </t>
  </si>
  <si>
    <t>на. ед. измерения</t>
  </si>
  <si>
    <t>по проектным данным</t>
  </si>
  <si>
    <t>1</t>
  </si>
  <si>
    <t>1.1</t>
  </si>
  <si>
    <t>ЗАТРАТЫ ТРУДА РАБОЧИХ-СТРОИТЕЛЕЙ</t>
  </si>
  <si>
    <t>ЧЕЛ.-Ч</t>
  </si>
  <si>
    <t>МАШ.-Ч</t>
  </si>
  <si>
    <t>Т</t>
  </si>
  <si>
    <t>2</t>
  </si>
  <si>
    <t>М3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</si>
  <si>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</si>
  <si>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</si>
  <si>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</si>
  <si>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</si>
  <si>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</si>
  <si>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</si>
  <si>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</si>
  <si>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</si>
  <si>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</si>
  <si>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</si>
  <si>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</si>
  <si>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4.1</t>
  </si>
  <si>
    <t>ИТОГО ПО ЛОКАЛЬНОЙ РЕСУРСНОЙ ВЕДОМОСТИ:</t>
  </si>
  <si>
    <t>ТРУДОВЫЕ РЕСУРСЫ</t>
  </si>
  <si>
    <t>СТРОИТЕЛЬНЫЕ МАШИНЫ И МЕХАНИЗМЫ</t>
  </si>
  <si>
    <t>N п/п</t>
  </si>
  <si>
    <t>Наименование материалов и конструкций</t>
  </si>
  <si>
    <t>Количество</t>
  </si>
  <si>
    <t>Ресурсы по нормам ШНК</t>
  </si>
  <si>
    <t>ЗАТРАТЫ ТРУДА</t>
  </si>
  <si>
    <t>ИТОГО ПО ТРУДОВЫМ РЕСУРСАМ (БЕЗ МАШИНИСТОВ)</t>
  </si>
  <si>
    <t>ИТОГО ПО СТРОИТЕЛЬНЫМ МАШИНАМ</t>
  </si>
  <si>
    <t>СТРОИТЕЛЬНЫЕ МАТЕРИАЛЫ, ИЗДЕЛИЯ И ДЕТАЛИ</t>
  </si>
  <si>
    <t>ИТОГО ПО МАТЕРИАЛЬНЫМ РЕСУРСАМ</t>
  </si>
  <si>
    <t xml:space="preserve"> </t>
  </si>
  <si>
    <t xml:space="preserve">                                                                                             </t>
  </si>
  <si>
    <t>СТАРТОВАЯ   СТОИМОСТЬ ОБЪЕКТА В ТЕКУЩИХ   ЦЕНАХ.</t>
  </si>
  <si>
    <t xml:space="preserve">   </t>
  </si>
  <si>
    <t>№№ ПП</t>
  </si>
  <si>
    <t xml:space="preserve">НАИМЕНОВАНИЕ ЗАТРАТ </t>
  </si>
  <si>
    <t>Цена</t>
  </si>
  <si>
    <t>(тыс.сум)</t>
  </si>
  <si>
    <t>ЗАТРАТЫ НА ОБОРУДОВАНИЕ, МЕБЕЛЬ И ИНВЕНТАРЬ</t>
  </si>
  <si>
    <t>ЗАТРАТЫ НА СТРОИТЕЛЬНЫЕ МАТЕРИАЛЫ, ИЗДЕЛИЯ И КОНСТРУКЦИИ</t>
  </si>
  <si>
    <t>ЗАТРАТЫ НА ОСНОВНУЮ ЗАРАБОТНУЮ ПЛАТУ С УЧЕТОМ НАЧИСЛЕНИЙ НА СОЦИАЛЬНОЕ СТРАХОВАНИЕ</t>
  </si>
  <si>
    <t>ЗАТРАТЫ НА ЭКСПЛУАТАЦИЮ МАШИН И МЕХАНИЗМОВ</t>
  </si>
  <si>
    <t>ПРОЧИЕ ЗАТРАТЫ ПРОИЗВОДСТВЕННОГО ХАРАКТЕРА</t>
  </si>
  <si>
    <t>ПРОЧИЕ ЗАТРАТЫ И РАСХОДЫ ПОДРЯДЧИКА</t>
  </si>
  <si>
    <t>ЗАТРАТЫ НА СТРАХОВАНИЕ СТРОИТЕЛЬСТВА ОБЪЕКТОВ</t>
  </si>
  <si>
    <t>ПРОЧИЕ ЗАТРАТЫ И РАСХОДЫ ЗАКАЗЧИКА</t>
  </si>
  <si>
    <t>ЗАТРАТЫ НА ПОКРЫТИЕ РИСКА, ОПРЕДЕЛЯЕМОГО ИСХОДЯ ИЗ ПРОГНОЗИРУЕМОГО ИНДЕКСА РОСТА ЦЕН В СТРОИТЕЛЬСТВЕ НА ОЧЕРЕДНОЙ ГОД</t>
  </si>
  <si>
    <t>И Т О Г О  СТОИМОСТЬ СТРОИТЕЛЬСТВА В ТЕКУЩИХ ЦЕНАХ</t>
  </si>
  <si>
    <t>И Т О Г О  СТОИМОСТЬ СТРОИТЕЛЬСТВА В ТЕКУЩИХ ЦЕНАХ С НДС</t>
  </si>
  <si>
    <t>ЗАКАЗЧИК</t>
  </si>
  <si>
    <t>ИСПОЛНИТЕЛЬ</t>
  </si>
  <si>
    <t>___________________</t>
  </si>
  <si>
    <t>МП</t>
  </si>
  <si>
    <t>5.1</t>
  </si>
  <si>
    <t>М2</t>
  </si>
  <si>
    <t>3.1</t>
  </si>
  <si>
    <t>Е311-050-01</t>
  </si>
  <si>
    <t>ПОГРУЗОЧНО-РАЗГРУЗОЧНЫЕ РАБОТЫ ПРИ АВТОМОБИЛЬНЫХ ПЕРЕВОЗКАХ. МУСОР СТРОИТЕЛЬНЫЙ С ПОГРУЗКОЙ ВРУЧНУЮ: ПОГРУЗКА</t>
  </si>
  <si>
    <t>Е66-24-1</t>
  </si>
  <si>
    <t>2.1</t>
  </si>
  <si>
    <t>5.2</t>
  </si>
  <si>
    <t>5.3</t>
  </si>
  <si>
    <t>33404</t>
  </si>
  <si>
    <t>ЛЕНТА СТАЛЬНАЯ УПАКОВОЧНАЯ, МЯГКАЯ, НОРМАЛЬНОЙ ТОЧНОСТИ 0,7Х20-50 ММ</t>
  </si>
  <si>
    <t>МАСТИКА КЛЕЯЩАЯ МОРОЗОСТОЙКАЯ БИТУМНО-МАСЛЯНАЯ МБ-50</t>
  </si>
  <si>
    <t>32124</t>
  </si>
  <si>
    <t>ЛАК БТ-577</t>
  </si>
  <si>
    <t>31226</t>
  </si>
  <si>
    <t>БИТУМЫ НЕФТЯНЫЕ СТРОИТЕЛЬНЫЕ ИЗОЛЯЦИОННЫЕ БНИ-IV-3, БНИ-IV, БНИ-V</t>
  </si>
  <si>
    <t>30101</t>
  </si>
  <si>
    <t>ФОЛЬГОИЗОЛ (ТФП)</t>
  </si>
  <si>
    <t>28405</t>
  </si>
  <si>
    <t>Е2601-054-01</t>
  </si>
  <si>
    <t>163</t>
  </si>
  <si>
    <t>АВТОМОБИЛИ-САМОСВАЛЫ ГРУЗОПОДЪЕМНОСТЬЮ ДО 10 Т</t>
  </si>
  <si>
    <t>10М</t>
  </si>
  <si>
    <t>38570</t>
  </si>
  <si>
    <t>Калькуляция</t>
  </si>
  <si>
    <t>Настоящие нормы составлены по ЕНиР 11   1987г.</t>
  </si>
  <si>
    <r>
      <t>Нормы времени и расценки на 1 м</t>
    </r>
    <r>
      <rPr>
        <b/>
        <vertAlign val="superscript"/>
        <sz val="12"/>
        <color indexed="8"/>
        <rFont val="Times New Roman"/>
        <family val="1"/>
        <charset val="204"/>
      </rPr>
      <t>2</t>
    </r>
    <r>
      <rPr>
        <b/>
        <sz val="12"/>
        <color indexed="8"/>
        <rFont val="Times New Roman"/>
        <family val="1"/>
        <charset val="204"/>
      </rPr>
      <t xml:space="preserve"> изоляции</t>
    </r>
  </si>
  <si>
    <t>Таблица  §11-7</t>
  </si>
  <si>
    <t>Трубопроводы</t>
  </si>
  <si>
    <r>
      <t xml:space="preserve">Трудоемкость "Тр"  на 1 п.м "L"  расчитывается по формуле:  </t>
    </r>
    <r>
      <rPr>
        <b/>
        <sz val="12"/>
        <color indexed="8"/>
        <rFont val="Times New Roman"/>
        <family val="1"/>
        <charset val="204"/>
      </rPr>
      <t xml:space="preserve"> Тр=3,14*Д *Н.вр.</t>
    </r>
  </si>
  <si>
    <t>При изменении плотности теплоизоляционого материала, коэффициент уплотнения рассчитывается отдельно, согласно тех.части п.1.9 ШНК 4.02.26-07 и прилож.№13 КМК2.04.14-96 (промежуточные значения коэффициента уплотнения следует определять интерполяцией)</t>
  </si>
  <si>
    <t xml:space="preserve">Нормы расхода ресурсов  на 10 п.м </t>
  </si>
  <si>
    <t>Д              мм</t>
  </si>
  <si>
    <t>Т            мм</t>
  </si>
  <si>
    <t>Н.вр.           Чел.час</t>
  </si>
  <si>
    <t>Тр-ть         чел.час</t>
  </si>
  <si>
    <t>п.м.</t>
  </si>
  <si>
    <t>Ратникова О.А.</t>
  </si>
  <si>
    <t>КАЛЬК. ТТЭ</t>
  </si>
  <si>
    <r>
      <t>Ри = 3,14*(Д+Т)*Т*Ку*L  (м</t>
    </r>
    <r>
      <rPr>
        <b/>
        <sz val="14"/>
        <color indexed="8"/>
        <rFont val="Calibri"/>
        <family val="2"/>
        <charset val="204"/>
      </rPr>
      <t>³)</t>
    </r>
  </si>
  <si>
    <r>
      <t xml:space="preserve">где: </t>
    </r>
    <r>
      <rPr>
        <b/>
        <sz val="11"/>
        <color indexed="8"/>
        <rFont val="Times New Roman"/>
        <family val="1"/>
        <charset val="204"/>
      </rPr>
      <t>Д</t>
    </r>
    <r>
      <rPr>
        <sz val="11"/>
        <color indexed="8"/>
        <rFont val="Times New Roman"/>
        <family val="1"/>
        <charset val="204"/>
      </rPr>
      <t xml:space="preserve">-диаметр трубопровода (мм); </t>
    </r>
    <r>
      <rPr>
        <b/>
        <sz val="11"/>
        <color indexed="8"/>
        <rFont val="Times New Roman"/>
        <family val="1"/>
        <charset val="204"/>
      </rPr>
      <t>Т</t>
    </r>
    <r>
      <rPr>
        <sz val="11"/>
        <color indexed="8"/>
        <rFont val="Times New Roman"/>
        <family val="1"/>
        <charset val="204"/>
      </rPr>
      <t xml:space="preserve">-толщина теплоизоляции (мм); </t>
    </r>
    <r>
      <rPr>
        <b/>
        <sz val="11"/>
        <color indexed="8"/>
        <rFont val="Times New Roman"/>
        <family val="1"/>
        <charset val="204"/>
      </rPr>
      <t>Ку</t>
    </r>
    <r>
      <rPr>
        <sz val="11"/>
        <color indexed="8"/>
        <rFont val="Times New Roman"/>
        <family val="1"/>
        <charset val="204"/>
      </rPr>
      <t xml:space="preserve">-коэффициент уплотнения; </t>
    </r>
    <r>
      <rPr>
        <b/>
        <sz val="11"/>
        <color indexed="8"/>
        <rFont val="Times New Roman"/>
        <family val="1"/>
        <charset val="204"/>
      </rPr>
      <t>L</t>
    </r>
    <r>
      <rPr>
        <sz val="11"/>
        <color indexed="8"/>
        <rFont val="Times New Roman"/>
        <family val="1"/>
        <charset val="204"/>
      </rPr>
      <t xml:space="preserve">-длина </t>
    </r>
  </si>
  <si>
    <t>РАЗРАБОТАНА:  ООО "MUHANDISLIKTARMOQLARI"</t>
  </si>
  <si>
    <t>Директор</t>
  </si>
  <si>
    <t>КГ</t>
  </si>
  <si>
    <t>АВТОМОБИЛИ БОРТОВЫЕ ГРУЗОПОДЪЕМНОСТЬЮ ДО 5 Т</t>
  </si>
  <si>
    <t>2509</t>
  </si>
  <si>
    <t>5.7</t>
  </si>
  <si>
    <t>5.6</t>
  </si>
  <si>
    <t>5.5</t>
  </si>
  <si>
    <t>5.4</t>
  </si>
  <si>
    <t>4.3</t>
  </si>
  <si>
    <t>4.2</t>
  </si>
  <si>
    <t>2.2</t>
  </si>
  <si>
    <t>РАЗБОРКА ТЕПЛОВОЙ ИЗОЛЯЦИИ ИЗ: ПЛИТ, СЕГМЕНТОВ И СКОРЛУП</t>
  </si>
  <si>
    <r>
      <t>Расход матов прошивных расчитывается, согласно технической части п.п. 1.8 и 1.9 ШНК 4.02.26-07;  коэффициент уплотнения принят, согласно прилож. №13  КМК 2.04.14.-96. на среднюю плотность 19 кг/м3 и  тех.часть  п.2.1  ШНК 4.02.26-07 по формуле: (м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 xml:space="preserve">) </t>
    </r>
  </si>
  <si>
    <t>Маты прошивные  м³</t>
  </si>
  <si>
    <t>СЕТКА ПЛЕТЕНАЯ ОДИНАРНАЯ С КВАДРАТНОЙ ЯЧЕЙКОЙ 12 ММ ИЗ ПРОВОЛОКИ ДИАМЕТРОМ 1.4 ММ</t>
  </si>
  <si>
    <t>45925</t>
  </si>
  <si>
    <t>ПРОВОЛОКА СТАЛЬНАЯ НИЗКОУГЛЕРОДИСТАЯ ОБЩЕГО НАЗНАЧЕНИЯ, ДИАМЕТРОМ 0,8 ММ</t>
  </si>
  <si>
    <t>44449</t>
  </si>
  <si>
    <t>ПОРТЛАНДЦЕМЕНТ ОБЩЕСТРОИТЕЛЬНОГО НАЗНАЧЕНИЯ БЕЗДОБАВОЧНЫЙ МАРКИ 400</t>
  </si>
  <si>
    <t>34501</t>
  </si>
  <si>
    <t>14</t>
  </si>
  <si>
    <t>ТКАНЬ СТЕКЛЯННАЯ</t>
  </si>
  <si>
    <t>33160</t>
  </si>
  <si>
    <t>КРАСКИ МАСЛЯНЫЕ ДЛЯ НАРУЖНЫХ РАБОТ</t>
  </si>
  <si>
    <t>31085</t>
  </si>
  <si>
    <t>АСБЕСТ ХРИЗОЛИТОВЫЙ МАРКИ К-6-30</t>
  </si>
  <si>
    <t>30009</t>
  </si>
  <si>
    <t>ГЛИНА БЕНТОНИТОВАЯ</t>
  </si>
  <si>
    <t>23054</t>
  </si>
  <si>
    <t>М</t>
  </si>
  <si>
    <t>ЛЕНТА БАНДАЖНАЯ</t>
  </si>
  <si>
    <t>14820</t>
  </si>
  <si>
    <t>7.7</t>
  </si>
  <si>
    <t>7.6</t>
  </si>
  <si>
    <t>7.5</t>
  </si>
  <si>
    <t>7.4</t>
  </si>
  <si>
    <t>7.3</t>
  </si>
  <si>
    <t>7.2</t>
  </si>
  <si>
    <t>7.1</t>
  </si>
  <si>
    <t>ОБЕРТЫВАНИЕ ПОВЕРХНОСТИ ОБМУРОВКИ РУЛОННЫМИ МАТЕРИАЛАМИ НАСУХО С ПРОКЛЕЙКОЙ ШВОВ</t>
  </si>
  <si>
    <t>6.4</t>
  </si>
  <si>
    <t>6.3</t>
  </si>
  <si>
    <t>6.2</t>
  </si>
  <si>
    <t>6.1</t>
  </si>
  <si>
    <t>ОШТУКАТУРИВАНИЕ ПОВЕРХНОСТИ ИЗОЛЯЦИИ ТРУБОПРОВОДОВ АСБОЦЕМЕНТНЫМ РАСТВОРОМ (ДОБАВИТЬ 10 ММ)</t>
  </si>
  <si>
    <t>Е2601-56-1 Т.Ч.П. 1.13 К=2</t>
  </si>
  <si>
    <t>5.8</t>
  </si>
  <si>
    <t>ОШТУКАТУРИВАНИЕ ПОВЕРХНОСТИ ИЗОЛЯЦИИ ТРУБОПРОВОДОВ АСБОЦЕМЕНТНЫМ РАСТВОРОМ</t>
  </si>
  <si>
    <t>Е2601-56-1</t>
  </si>
  <si>
    <t>ПЕРЕВОЗКА ГРУЗОВ АВТОМОБИЛЕМ, РАССТОЯНИЕ ПЕРЕВОЗКИ 25 КМ, КЛАСС ГРУЗА 1</t>
  </si>
  <si>
    <t>Е310-1025</t>
  </si>
  <si>
    <t>МАТЫ ПРОШИВНЫЕ</t>
  </si>
  <si>
    <r>
      <t xml:space="preserve">Состав работ: </t>
    </r>
    <r>
      <rPr>
        <i/>
        <sz val="12"/>
        <color indexed="8"/>
        <rFont val="Times New Roman"/>
        <family val="1"/>
        <charset val="204"/>
      </rPr>
      <t>1. Резка и укладка полотна в пакеты до заданной толщины изоляции. 2. Укладка пакетов на изолируемую поверхность с разравниванием и подгонкой по месту.  3. Крепление изоляции бандажной лентой.</t>
    </r>
  </si>
  <si>
    <t>"Толщ". до (мм)</t>
  </si>
  <si>
    <t>Норма времени Н.вр.  (чел.час)</t>
  </si>
  <si>
    <t xml:space="preserve">Расход бандажной ленты для крепления покрывного слоя расчитывается по формуле:  </t>
  </si>
  <si>
    <t>3,14*(Д+2*Т)+0,05*L (м)</t>
  </si>
  <si>
    <t>S           м²</t>
  </si>
  <si>
    <t>Бандажная лента (м)</t>
  </si>
  <si>
    <t xml:space="preserve">                            Нормы расхода ресурсов  на </t>
  </si>
  <si>
    <t xml:space="preserve">ЛОКАЛЬНАЯ РЕСУРСНАЯ СМЕТА </t>
  </si>
  <si>
    <t>ИЗОЛЯЦИЯ ТРУБОПРОВОДОВ Д-820 ММ МАТАМИ ПРОШИВНЫМИ Т.80 ММ</t>
  </si>
  <si>
    <t xml:space="preserve"> "Д" до 820 мм</t>
  </si>
  <si>
    <t xml:space="preserve"> Тр = 3,14*0,820*0,41*1 = 1,05567 (чел.час)</t>
  </si>
  <si>
    <t>Ри= 3,14*(0,820+0,08)*0,08*2*1 = 0,45216 (м³)</t>
  </si>
  <si>
    <t>3,14*(0,820+2*0,08)+0,05*1 = 3,127 (м)</t>
  </si>
  <si>
    <t>Д-820</t>
  </si>
  <si>
    <t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</si>
  <si>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16-29</t>
    </r>
  </si>
  <si>
    <r>
      <t xml:space="preserve">На теплоизоляцию трубопроводов Д-820 мм матами прошивным для капитального ремонта изношенных тепловых сетей подземной и надземной прокладки  ГУП  "ТOSHISSIQQUVVATI": </t>
    </r>
    <r>
      <rPr>
        <b/>
        <sz val="10"/>
        <color indexed="8"/>
        <rFont val="Times New Roman"/>
        <family val="1"/>
        <charset val="204"/>
      </rPr>
      <t>ТЦ-9 УЛ.НАЗАРБЕК МЕЖДУ ПУ М-1-7 В СТОРОНУ НАСОСНАЯ ХАСКОВА</t>
    </r>
  </si>
  <si>
    <t>ВОССТАНОВЛЕНИЕ ТЕПЛОВОЙ ИЗОЛЯЦИИ (ОБМУРОВКА) ТЕПЛОВЫХ СЕТЕЙ ПО АДРЕСУ: ТЦ-9 УЛ.НАЗАРБЕК МЕЖДУ ПУ М-1-7 В СТОРОНУ НАСОСНАЯ ХАСКОВА (Д-820 ММ -140 П.М.)</t>
  </si>
</sst>
</file>

<file path=xl/styles.xml><?xml version="1.0" encoding="utf-8"?>
<styleSheet xmlns="http://schemas.openxmlformats.org/spreadsheetml/2006/main">
  <numFmts count="11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000"/>
    <numFmt numFmtId="167" formatCode="0.0000"/>
    <numFmt numFmtId="168" formatCode="0.000"/>
    <numFmt numFmtId="170" formatCode="_-* #,##0&quot;сом.&quot;_-;\-* #,##0&quot;сом.&quot;_-;_-* &quot;-&quot;&quot;сом.&quot;_-;_-@_-"/>
    <numFmt numFmtId="171" formatCode="#,##0.000"/>
    <numFmt numFmtId="172" formatCode="_-* #,##0.000_р_._-;\-* #,##0.000_р_._-;_-* &quot;-&quot;??_р_._-;_-@_-"/>
    <numFmt numFmtId="173" formatCode="\ #,##0.00&quot;р. &quot;;\-#,##0.00&quot;р. &quot;;&quot; -&quot;#&quot;р. &quot;;@\ "/>
    <numFmt numFmtId="175" formatCode="0.00000"/>
    <numFmt numFmtId="176" formatCode="0.0"/>
  </numFmts>
  <fonts count="97">
    <font>
      <sz val="10"/>
      <name val="Times New Roman Cyr"/>
      <family val="1"/>
      <charset val="204"/>
    </font>
    <font>
      <sz val="10"/>
      <name val="Arial Cyr"/>
      <charset val="204"/>
    </font>
    <font>
      <sz val="10"/>
      <name val="Arial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 Cyr"/>
      <family val="1"/>
      <charset val="204"/>
    </font>
    <font>
      <b/>
      <sz val="12"/>
      <name val="Arial Cyr"/>
      <family val="2"/>
      <charset val="204"/>
    </font>
    <font>
      <b/>
      <sz val="10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charset val="204"/>
    </font>
    <font>
      <b/>
      <sz val="14"/>
      <name val="Times New Roman Cyr"/>
      <family val="1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12"/>
      <name val="Times New Roman Cyr"/>
      <family val="1"/>
      <charset val="204"/>
    </font>
    <font>
      <i/>
      <u/>
      <sz val="12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1"/>
      <name val="Times New Roman Cyr"/>
      <charset val="204"/>
    </font>
    <font>
      <b/>
      <sz val="9"/>
      <name val="Times New Roman Cyr"/>
      <family val="1"/>
      <charset val="204"/>
    </font>
    <font>
      <sz val="9"/>
      <name val="Times New Roman Cyr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u/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vertAlign val="superscript"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color rgb="FF800080"/>
      <name val="Times New Roman Cyr"/>
      <charset val="204"/>
    </font>
    <font>
      <sz val="9"/>
      <color rgb="FF003300"/>
      <name val="Times New Roman Cyr"/>
      <charset val="204"/>
    </font>
    <font>
      <sz val="10"/>
      <color rgb="FF003300"/>
      <name val="Times New Roman Cyr"/>
      <charset val="204"/>
    </font>
    <font>
      <sz val="9"/>
      <color rgb="FF000080"/>
      <name val="Times New Roman Cyr"/>
      <charset val="204"/>
    </font>
    <font>
      <sz val="10"/>
      <color rgb="FF000080"/>
      <name val="Times New Roman Cyr"/>
      <charset val="204"/>
    </font>
    <font>
      <b/>
      <sz val="10"/>
      <color indexed="8"/>
      <name val="Times New Roman"/>
      <family val="1"/>
      <charset val="204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dashed">
        <color rgb="FF333399"/>
      </bottom>
      <diagonal/>
    </border>
    <border>
      <left/>
      <right style="hair">
        <color rgb="FF000000"/>
      </right>
      <top style="hair">
        <color rgb="FF000000"/>
      </top>
      <bottom style="dashed">
        <color rgb="FF333399"/>
      </bottom>
      <diagonal/>
    </border>
    <border>
      <left style="hair">
        <color rgb="FF000000"/>
      </left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/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4368">
    <xf numFmtId="0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74" fillId="25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74" fillId="26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4" fillId="27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74" fillId="28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74" fillId="29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74" fillId="30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74" fillId="3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1" borderId="0" applyNumberFormat="0" applyBorder="0" applyAlignment="0" applyProtection="0"/>
    <xf numFmtId="0" fontId="74" fillId="3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74" fillId="32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74" fillId="3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74" fillId="3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4" borderId="0" applyNumberFormat="0" applyBorder="0" applyAlignment="0" applyProtection="0"/>
    <xf numFmtId="0" fontId="74" fillId="3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5" borderId="0" applyNumberFormat="0" applyBorder="0" applyAlignment="0" applyProtection="0"/>
    <xf numFmtId="0" fontId="74" fillId="36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74" fillId="36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9" fillId="12" borderId="0" applyNumberFormat="0" applyBorder="0" applyAlignment="0" applyProtection="0"/>
    <xf numFmtId="0" fontId="75" fillId="37" borderId="0" applyNumberFormat="0" applyBorder="0" applyAlignment="0" applyProtection="0"/>
    <xf numFmtId="0" fontId="9" fillId="9" borderId="0" applyNumberFormat="0" applyBorder="0" applyAlignment="0" applyProtection="0"/>
    <xf numFmtId="0" fontId="75" fillId="3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75" fillId="3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75" fillId="4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75" fillId="4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75" fillId="4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33" fillId="3" borderId="0" applyNumberFormat="0" applyBorder="0" applyAlignment="0" applyProtection="0"/>
    <xf numFmtId="0" fontId="34" fillId="20" borderId="1" applyNumberFormat="0" applyAlignment="0" applyProtection="0"/>
    <xf numFmtId="0" fontId="35" fillId="21" borderId="2" applyNumberFormat="0" applyAlignment="0" applyProtection="0"/>
    <xf numFmtId="0" fontId="36" fillId="0" borderId="0" applyNumberFormat="0" applyFill="0" applyBorder="0" applyAlignment="0" applyProtection="0"/>
    <xf numFmtId="0" fontId="37" fillId="4" borderId="0" applyNumberFormat="0" applyBorder="0" applyAlignment="0" applyProtection="0"/>
    <xf numFmtId="0" fontId="38" fillId="0" borderId="3" applyNumberFormat="0" applyFill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41" fillId="7" borderId="1" applyNumberFormat="0" applyAlignment="0" applyProtection="0"/>
    <xf numFmtId="0" fontId="42" fillId="0" borderId="6" applyNumberFormat="0" applyFill="0" applyAlignment="0" applyProtection="0"/>
    <xf numFmtId="0" fontId="43" fillId="22" borderId="0" applyNumberFormat="0" applyBorder="0" applyAlignment="0" applyProtection="0"/>
    <xf numFmtId="0" fontId="1" fillId="23" borderId="7" applyNumberFormat="0" applyFont="0" applyAlignment="0" applyProtection="0"/>
    <xf numFmtId="0" fontId="44" fillId="20" borderId="8" applyNumberFormat="0" applyAlignment="0" applyProtection="0"/>
    <xf numFmtId="0" fontId="45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47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75" fillId="43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75" fillId="4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75" fillId="45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75" fillId="46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75" fillId="47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75" fillId="48" borderId="0" applyNumberFormat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76" fillId="49" borderId="24" applyNumberFormat="0" applyAlignment="0" applyProtection="0"/>
    <xf numFmtId="0" fontId="11" fillId="20" borderId="8" applyNumberFormat="0" applyAlignment="0" applyProtection="0"/>
    <xf numFmtId="0" fontId="11" fillId="20" borderId="8" applyNumberFormat="0" applyAlignment="0" applyProtection="0"/>
    <xf numFmtId="0" fontId="77" fillId="50" borderId="25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78" fillId="50" borderId="24" applyNumberFormat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0" fontId="7" fillId="0" borderId="0" applyFill="0" applyBorder="0" applyAlignment="0" applyProtection="0"/>
    <xf numFmtId="164" fontId="6" fillId="0" borderId="0" applyFont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0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173" fontId="7" fillId="0" borderId="0" applyFill="0" applyBorder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79" fillId="0" borderId="26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80" fillId="0" borderId="27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81" fillId="0" borderId="28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82" fillId="0" borderId="29" applyNumberFormat="0" applyFill="0" applyAlignment="0" applyProtection="0"/>
    <xf numFmtId="0" fontId="17" fillId="21" borderId="2" applyNumberFormat="0" applyAlignment="0" applyProtection="0"/>
    <xf numFmtId="0" fontId="17" fillId="21" borderId="2" applyNumberFormat="0" applyAlignment="0" applyProtection="0"/>
    <xf numFmtId="0" fontId="83" fillId="51" borderId="30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85" fillId="5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4" fillId="0" borderId="0"/>
    <xf numFmtId="0" fontId="7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6" fillId="0" borderId="0"/>
    <xf numFmtId="0" fontId="6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86" fillId="5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71" fillId="54" borderId="31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8" fillId="23" borderId="7" applyNumberFormat="0" applyFont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88" fillId="0" borderId="32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90" fillId="5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28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4" fillId="33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39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0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5" fillId="4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0" fontId="8" fillId="54" borderId="31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6">
    <xf numFmtId="0" fontId="0" fillId="0" borderId="0" xfId="0"/>
    <xf numFmtId="0" fontId="6" fillId="0" borderId="0" xfId="3064"/>
    <xf numFmtId="0" fontId="6" fillId="0" borderId="0" xfId="3064" applyAlignment="1">
      <alignment horizontal="center"/>
    </xf>
    <xf numFmtId="0" fontId="6" fillId="0" borderId="0" xfId="3064" applyFont="1"/>
    <xf numFmtId="0" fontId="26" fillId="0" borderId="0" xfId="3064" applyFont="1" applyAlignment="1">
      <alignment shrinkToFit="1"/>
    </xf>
    <xf numFmtId="0" fontId="6" fillId="0" borderId="0" xfId="3064" applyAlignment="1">
      <alignment shrinkToFit="1"/>
    </xf>
    <xf numFmtId="49" fontId="5" fillId="0" borderId="0" xfId="3064" applyNumberFormat="1" applyFont="1"/>
    <xf numFmtId="0" fontId="27" fillId="0" borderId="0" xfId="3064" applyFont="1"/>
    <xf numFmtId="0" fontId="27" fillId="0" borderId="0" xfId="3064" applyFont="1" applyAlignment="1">
      <alignment horizontal="center"/>
    </xf>
    <xf numFmtId="0" fontId="5" fillId="0" borderId="0" xfId="3064" applyFont="1"/>
    <xf numFmtId="0" fontId="28" fillId="0" borderId="0" xfId="3064" applyFont="1" applyAlignment="1">
      <alignment horizontal="center"/>
    </xf>
    <xf numFmtId="0" fontId="29" fillId="0" borderId="0" xfId="3064" applyFont="1" applyAlignment="1">
      <alignment horizontal="center"/>
    </xf>
    <xf numFmtId="0" fontId="27" fillId="0" borderId="0" xfId="3064" applyFont="1" applyBorder="1" applyAlignment="1">
      <alignment horizontal="center" vertical="center" wrapText="1"/>
    </xf>
    <xf numFmtId="0" fontId="27" fillId="0" borderId="0" xfId="3064" applyFont="1" applyBorder="1" applyAlignment="1">
      <alignment horizontal="left" vertical="center" indent="4"/>
    </xf>
    <xf numFmtId="0" fontId="27" fillId="0" borderId="0" xfId="3064" applyFont="1" applyBorder="1" applyAlignment="1">
      <alignment horizontal="left" vertical="center" wrapText="1" indent="4"/>
    </xf>
    <xf numFmtId="0" fontId="3" fillId="0" borderId="0" xfId="3064" applyFont="1" applyBorder="1" applyAlignment="1">
      <alignment horizontal="center" vertical="center" wrapText="1"/>
    </xf>
    <xf numFmtId="0" fontId="6" fillId="0" borderId="0" xfId="3064" applyFont="1" applyBorder="1" applyAlignment="1">
      <alignment horizontal="left" vertical="center" indent="4"/>
    </xf>
    <xf numFmtId="0" fontId="30" fillId="0" borderId="11" xfId="3064" applyFont="1" applyBorder="1" applyAlignment="1">
      <alignment horizontal="center" vertical="center" wrapText="1"/>
    </xf>
    <xf numFmtId="0" fontId="6" fillId="0" borderId="0" xfId="3064" applyBorder="1"/>
    <xf numFmtId="0" fontId="30" fillId="0" borderId="12" xfId="3064" applyFont="1" applyBorder="1" applyAlignment="1">
      <alignment horizontal="center"/>
    </xf>
    <xf numFmtId="0" fontId="7" fillId="0" borderId="10" xfId="3064" applyFont="1" applyBorder="1" applyAlignment="1">
      <alignment horizontal="center" vertical="center"/>
    </xf>
    <xf numFmtId="0" fontId="7" fillId="0" borderId="12" xfId="3064" applyFont="1" applyBorder="1" applyAlignment="1">
      <alignment horizontal="center" vertical="center"/>
    </xf>
    <xf numFmtId="0" fontId="4" fillId="0" borderId="10" xfId="3064" applyFont="1" applyBorder="1" applyAlignment="1">
      <alignment horizontal="center" vertical="center"/>
    </xf>
    <xf numFmtId="0" fontId="4" fillId="0" borderId="10" xfId="3064" applyFont="1" applyBorder="1" applyAlignment="1">
      <alignment vertical="center" wrapText="1"/>
    </xf>
    <xf numFmtId="171" fontId="4" fillId="0" borderId="10" xfId="3064" applyNumberFormat="1" applyFont="1" applyBorder="1" applyAlignment="1">
      <alignment horizontal="right" vertical="center"/>
    </xf>
    <xf numFmtId="0" fontId="6" fillId="0" borderId="13" xfId="3064" applyBorder="1"/>
    <xf numFmtId="0" fontId="4" fillId="0" borderId="10" xfId="3064" applyFont="1" applyBorder="1" applyAlignment="1">
      <alignment vertical="center"/>
    </xf>
    <xf numFmtId="2" fontId="4" fillId="0" borderId="10" xfId="3064" applyNumberFormat="1" applyFont="1" applyBorder="1" applyAlignment="1">
      <alignment horizontal="right" vertical="center"/>
    </xf>
    <xf numFmtId="0" fontId="3" fillId="0" borderId="10" xfId="3064" applyFont="1" applyBorder="1" applyAlignment="1">
      <alignment vertical="center"/>
    </xf>
    <xf numFmtId="171" fontId="3" fillId="0" borderId="10" xfId="3064" applyNumberFormat="1" applyFont="1" applyBorder="1" applyAlignment="1">
      <alignment horizontal="right" vertical="center"/>
    </xf>
    <xf numFmtId="0" fontId="6" fillId="0" borderId="0" xfId="3064" applyAlignment="1">
      <alignment horizontal="left" indent="4"/>
    </xf>
    <xf numFmtId="4" fontId="6" fillId="0" borderId="0" xfId="3064" applyNumberFormat="1" applyAlignment="1">
      <alignment horizontal="left" indent="4"/>
    </xf>
    <xf numFmtId="0" fontId="4" fillId="0" borderId="0" xfId="3064" applyFont="1" applyAlignment="1">
      <alignment horizontal="left" indent="2"/>
    </xf>
    <xf numFmtId="0" fontId="4" fillId="0" borderId="0" xfId="3064" applyFont="1" applyAlignment="1">
      <alignment horizontal="right"/>
    </xf>
    <xf numFmtId="0" fontId="4" fillId="0" borderId="0" xfId="3064" applyFont="1" applyAlignment="1">
      <alignment horizontal="left" indent="4"/>
    </xf>
    <xf numFmtId="0" fontId="4" fillId="0" borderId="0" xfId="3064" applyFont="1"/>
    <xf numFmtId="0" fontId="48" fillId="24" borderId="0" xfId="3052" applyFont="1" applyFill="1"/>
    <xf numFmtId="0" fontId="48" fillId="24" borderId="0" xfId="3052" applyFont="1" applyFill="1" applyAlignment="1">
      <alignment horizontal="left" vertical="center" wrapText="1"/>
    </xf>
    <xf numFmtId="0" fontId="50" fillId="24" borderId="12" xfId="3063" applyFont="1" applyFill="1" applyBorder="1" applyAlignment="1">
      <alignment horizontal="center" vertical="center" wrapText="1"/>
    </xf>
    <xf numFmtId="0" fontId="50" fillId="24" borderId="14" xfId="3063" applyFont="1" applyFill="1" applyBorder="1" applyAlignment="1">
      <alignment horizontal="center" vertical="center" wrapText="1"/>
    </xf>
    <xf numFmtId="0" fontId="48" fillId="24" borderId="15" xfId="3052" applyFont="1" applyFill="1" applyBorder="1" applyAlignment="1">
      <alignment horizontal="center" vertical="center" wrapText="1"/>
    </xf>
    <xf numFmtId="0" fontId="48" fillId="24" borderId="16" xfId="3052" applyFont="1" applyFill="1" applyBorder="1" applyAlignment="1">
      <alignment horizontal="left" vertical="top" wrapText="1" indent="1"/>
    </xf>
    <xf numFmtId="0" fontId="48" fillId="24" borderId="16" xfId="3052" applyFont="1" applyFill="1" applyBorder="1" applyAlignment="1">
      <alignment horizontal="center" vertical="center" wrapText="1"/>
    </xf>
    <xf numFmtId="0" fontId="5" fillId="24" borderId="15" xfId="3063" applyFont="1" applyFill="1" applyBorder="1" applyAlignment="1">
      <alignment horizontal="center" vertical="center" wrapText="1"/>
    </xf>
    <xf numFmtId="0" fontId="5" fillId="24" borderId="16" xfId="3063" applyFont="1" applyFill="1" applyBorder="1" applyAlignment="1">
      <alignment horizontal="center" vertical="center" wrapText="1"/>
    </xf>
    <xf numFmtId="0" fontId="5" fillId="24" borderId="16" xfId="3063" applyFont="1" applyFill="1" applyBorder="1" applyAlignment="1">
      <alignment horizontal="right" vertical="center" wrapText="1"/>
    </xf>
    <xf numFmtId="172" fontId="48" fillId="24" borderId="16" xfId="3462" applyNumberFormat="1" applyFont="1" applyFill="1" applyBorder="1" applyAlignment="1">
      <alignment horizontal="right" vertical="center" wrapText="1"/>
    </xf>
    <xf numFmtId="172" fontId="5" fillId="24" borderId="16" xfId="3462" applyNumberFormat="1" applyFont="1" applyFill="1" applyBorder="1" applyAlignment="1">
      <alignment horizontal="right" vertical="center" wrapText="1"/>
    </xf>
    <xf numFmtId="0" fontId="0" fillId="56" borderId="0" xfId="0" applyFont="1" applyFill="1" applyAlignment="1">
      <alignment vertical="top"/>
    </xf>
    <xf numFmtId="0" fontId="0" fillId="56" borderId="0" xfId="0" applyFont="1" applyFill="1" applyAlignment="1">
      <alignment horizontal="right" vertical="top"/>
    </xf>
    <xf numFmtId="0" fontId="7" fillId="56" borderId="0" xfId="0" applyFont="1" applyFill="1" applyAlignment="1">
      <alignment vertical="top"/>
    </xf>
    <xf numFmtId="0" fontId="53" fillId="56" borderId="0" xfId="0" applyFont="1" applyFill="1" applyAlignment="1">
      <alignment horizontal="center" vertical="top" wrapText="1"/>
    </xf>
    <xf numFmtId="0" fontId="0" fillId="56" borderId="0" xfId="0" applyFont="1" applyFill="1" applyAlignment="1">
      <alignment horizontal="left" vertical="top"/>
    </xf>
    <xf numFmtId="0" fontId="0" fillId="56" borderId="0" xfId="0" applyFont="1" applyFill="1" applyAlignment="1">
      <alignment horizontal="center" vertical="top"/>
    </xf>
    <xf numFmtId="0" fontId="3" fillId="56" borderId="0" xfId="0" applyFont="1" applyFill="1" applyAlignment="1">
      <alignment horizontal="right" vertical="top"/>
    </xf>
    <xf numFmtId="0" fontId="53" fillId="56" borderId="0" xfId="0" applyFont="1" applyFill="1" applyAlignment="1">
      <alignment horizontal="right" vertical="top"/>
    </xf>
    <xf numFmtId="0" fontId="53" fillId="56" borderId="0" xfId="0" applyFont="1" applyFill="1" applyAlignment="1">
      <alignment vertical="top"/>
    </xf>
    <xf numFmtId="0" fontId="0" fillId="56" borderId="0" xfId="0" applyFont="1" applyFill="1" applyAlignment="1">
      <alignment horizontal="center" vertical="center"/>
    </xf>
    <xf numFmtId="0" fontId="7" fillId="56" borderId="0" xfId="0" applyFont="1" applyFill="1" applyAlignment="1">
      <alignment horizontal="center" vertical="center"/>
    </xf>
    <xf numFmtId="0" fontId="53" fillId="57" borderId="14" xfId="0" applyFont="1" applyFill="1" applyBorder="1" applyAlignment="1">
      <alignment horizontal="center" vertical="center" wrapText="1"/>
    </xf>
    <xf numFmtId="0" fontId="56" fillId="57" borderId="12" xfId="0" applyFont="1" applyFill="1" applyBorder="1" applyAlignment="1">
      <alignment horizontal="center" vertical="center" wrapText="1"/>
    </xf>
    <xf numFmtId="0" fontId="56" fillId="57" borderId="14" xfId="0" applyFont="1" applyFill="1" applyBorder="1" applyAlignment="1">
      <alignment horizontal="center" vertical="center" wrapText="1"/>
    </xf>
    <xf numFmtId="0" fontId="0" fillId="56" borderId="0" xfId="0" applyFont="1" applyFill="1" applyAlignment="1">
      <alignment horizontal="center"/>
    </xf>
    <xf numFmtId="0" fontId="7" fillId="56" borderId="0" xfId="0" applyFont="1" applyFill="1" applyAlignment="1">
      <alignment horizontal="center"/>
    </xf>
    <xf numFmtId="0" fontId="7" fillId="56" borderId="0" xfId="0" applyFont="1" applyFill="1"/>
    <xf numFmtId="0" fontId="5" fillId="56" borderId="40" xfId="0" applyFont="1" applyFill="1" applyBorder="1" applyAlignment="1">
      <alignment horizontal="center" vertical="top" wrapText="1"/>
    </xf>
    <xf numFmtId="0" fontId="5" fillId="56" borderId="41" xfId="0" applyFont="1" applyFill="1" applyBorder="1" applyAlignment="1">
      <alignment horizontal="left" vertical="top" wrapText="1"/>
    </xf>
    <xf numFmtId="0" fontId="5" fillId="56" borderId="41" xfId="0" applyFont="1" applyFill="1" applyBorder="1" applyAlignment="1">
      <alignment horizontal="center" vertical="top" wrapText="1"/>
    </xf>
    <xf numFmtId="2" fontId="0" fillId="56" borderId="0" xfId="0" applyNumberFormat="1" applyFont="1" applyFill="1" applyAlignment="1">
      <alignment horizontal="right" vertical="top"/>
    </xf>
    <xf numFmtId="49" fontId="91" fillId="56" borderId="44" xfId="0" applyNumberFormat="1" applyFont="1" applyFill="1" applyBorder="1" applyAlignment="1">
      <alignment horizontal="center" vertical="top" wrapText="1"/>
    </xf>
    <xf numFmtId="0" fontId="91" fillId="56" borderId="45" xfId="0" applyFont="1" applyFill="1" applyBorder="1" applyAlignment="1">
      <alignment horizontal="center" vertical="top" wrapText="1"/>
    </xf>
    <xf numFmtId="0" fontId="91" fillId="56" borderId="45" xfId="0" applyFont="1" applyFill="1" applyBorder="1" applyAlignment="1">
      <alignment horizontal="left" vertical="top" wrapText="1" indent="2"/>
    </xf>
    <xf numFmtId="0" fontId="91" fillId="56" borderId="45" xfId="0" applyFont="1" applyFill="1" applyBorder="1" applyAlignment="1">
      <alignment horizontal="right" vertical="top"/>
    </xf>
    <xf numFmtId="0" fontId="6" fillId="56" borderId="0" xfId="0" applyFont="1" applyFill="1" applyAlignment="1">
      <alignment vertical="top"/>
    </xf>
    <xf numFmtId="49" fontId="92" fillId="56" borderId="44" xfId="0" applyNumberFormat="1" applyFont="1" applyFill="1" applyBorder="1" applyAlignment="1">
      <alignment horizontal="center" vertical="top" wrapText="1"/>
    </xf>
    <xf numFmtId="0" fontId="92" fillId="56" borderId="45" xfId="0" applyFont="1" applyFill="1" applyBorder="1" applyAlignment="1">
      <alignment horizontal="center" vertical="top" wrapText="1"/>
    </xf>
    <xf numFmtId="0" fontId="92" fillId="56" borderId="45" xfId="0" applyFont="1" applyFill="1" applyBorder="1" applyAlignment="1">
      <alignment horizontal="left" vertical="top" wrapText="1" indent="2"/>
    </xf>
    <xf numFmtId="0" fontId="92" fillId="56" borderId="45" xfId="0" applyFont="1" applyFill="1" applyBorder="1" applyAlignment="1">
      <alignment horizontal="right" vertical="top"/>
    </xf>
    <xf numFmtId="0" fontId="93" fillId="56" borderId="0" xfId="0" applyFont="1" applyFill="1" applyAlignment="1">
      <alignment vertical="top"/>
    </xf>
    <xf numFmtId="49" fontId="94" fillId="56" borderId="44" xfId="0" applyNumberFormat="1" applyFont="1" applyFill="1" applyBorder="1" applyAlignment="1">
      <alignment horizontal="center" vertical="top" wrapText="1"/>
    </xf>
    <xf numFmtId="0" fontId="94" fillId="56" borderId="45" xfId="0" applyFont="1" applyFill="1" applyBorder="1" applyAlignment="1">
      <alignment horizontal="center" vertical="top" wrapText="1"/>
    </xf>
    <xf numFmtId="0" fontId="94" fillId="56" borderId="45" xfId="0" applyFont="1" applyFill="1" applyBorder="1" applyAlignment="1">
      <alignment horizontal="left" vertical="top" wrapText="1" indent="2"/>
    </xf>
    <xf numFmtId="0" fontId="94" fillId="56" borderId="45" xfId="0" applyFont="1" applyFill="1" applyBorder="1" applyAlignment="1">
      <alignment horizontal="right" vertical="top"/>
    </xf>
    <xf numFmtId="0" fontId="95" fillId="56" borderId="0" xfId="0" applyFont="1" applyFill="1" applyAlignment="1">
      <alignment vertical="top"/>
    </xf>
    <xf numFmtId="49" fontId="94" fillId="56" borderId="46" xfId="0" applyNumberFormat="1" applyFont="1" applyFill="1" applyBorder="1" applyAlignment="1">
      <alignment horizontal="center" vertical="top" wrapText="1"/>
    </xf>
    <xf numFmtId="0" fontId="94" fillId="56" borderId="47" xfId="0" applyFont="1" applyFill="1" applyBorder="1" applyAlignment="1">
      <alignment horizontal="center" vertical="top" wrapText="1"/>
    </xf>
    <xf numFmtId="0" fontId="94" fillId="56" borderId="47" xfId="0" applyFont="1" applyFill="1" applyBorder="1" applyAlignment="1">
      <alignment horizontal="left" vertical="top" wrapText="1" indent="2"/>
    </xf>
    <xf numFmtId="0" fontId="94" fillId="56" borderId="47" xfId="0" applyFont="1" applyFill="1" applyBorder="1" applyAlignment="1">
      <alignment horizontal="right" vertical="top"/>
    </xf>
    <xf numFmtId="0" fontId="53" fillId="57" borderId="52" xfId="0" applyFont="1" applyFill="1" applyBorder="1" applyAlignment="1">
      <alignment horizontal="center" vertical="top" wrapText="1"/>
    </xf>
    <xf numFmtId="2" fontId="5" fillId="57" borderId="52" xfId="0" applyNumberFormat="1" applyFont="1" applyFill="1" applyBorder="1" applyAlignment="1">
      <alignment horizontal="right" vertical="top"/>
    </xf>
    <xf numFmtId="0" fontId="5" fillId="57" borderId="53" xfId="0" applyFont="1" applyFill="1" applyBorder="1" applyAlignment="1">
      <alignment horizontal="right" vertical="top"/>
    </xf>
    <xf numFmtId="0" fontId="53" fillId="57" borderId="54" xfId="0" applyFont="1" applyFill="1" applyBorder="1" applyAlignment="1">
      <alignment horizontal="center" vertical="top" wrapText="1"/>
    </xf>
    <xf numFmtId="0" fontId="53" fillId="57" borderId="55" xfId="0" applyFont="1" applyFill="1" applyBorder="1" applyAlignment="1">
      <alignment horizontal="left" vertical="top" wrapText="1"/>
    </xf>
    <xf numFmtId="0" fontId="56" fillId="57" borderId="55" xfId="0" applyFont="1" applyFill="1" applyBorder="1" applyAlignment="1">
      <alignment horizontal="left" vertical="top" wrapText="1" indent="2"/>
    </xf>
    <xf numFmtId="0" fontId="53" fillId="57" borderId="55" xfId="0" applyFont="1" applyFill="1" applyBorder="1" applyAlignment="1">
      <alignment horizontal="center" vertical="top" wrapText="1"/>
    </xf>
    <xf numFmtId="0" fontId="5" fillId="57" borderId="55" xfId="0" applyFont="1" applyFill="1" applyBorder="1" applyAlignment="1">
      <alignment horizontal="right" vertical="top" wrapText="1"/>
    </xf>
    <xf numFmtId="0" fontId="5" fillId="57" borderId="47" xfId="0" applyFont="1" applyFill="1" applyBorder="1" applyAlignment="1">
      <alignment horizontal="right" vertical="top" wrapText="1"/>
    </xf>
    <xf numFmtId="0" fontId="57" fillId="56" borderId="46" xfId="0" applyFont="1" applyFill="1" applyBorder="1" applyAlignment="1">
      <alignment horizontal="center" vertical="top" wrapText="1"/>
    </xf>
    <xf numFmtId="0" fontId="57" fillId="56" borderId="47" xfId="0" applyFont="1" applyFill="1" applyBorder="1" applyAlignment="1">
      <alignment horizontal="left" vertical="top" wrapText="1"/>
    </xf>
    <xf numFmtId="0" fontId="57" fillId="56" borderId="47" xfId="0" applyFont="1" applyFill="1" applyBorder="1" applyAlignment="1">
      <alignment horizontal="center" vertical="top" wrapText="1"/>
    </xf>
    <xf numFmtId="0" fontId="6" fillId="56" borderId="47" xfId="0" applyFont="1" applyFill="1" applyBorder="1" applyAlignment="1">
      <alignment horizontal="right" vertical="top" wrapText="1"/>
    </xf>
    <xf numFmtId="0" fontId="48" fillId="0" borderId="15" xfId="0" applyFont="1" applyBorder="1" applyAlignment="1">
      <alignment horizontal="center" vertical="center" wrapText="1"/>
    </xf>
    <xf numFmtId="0" fontId="48" fillId="0" borderId="16" xfId="0" applyFont="1" applyBorder="1" applyAlignment="1">
      <alignment horizontal="left" vertical="top" wrapText="1" indent="1"/>
    </xf>
    <xf numFmtId="0" fontId="48" fillId="0" borderId="16" xfId="0" applyFont="1" applyBorder="1" applyAlignment="1">
      <alignment horizontal="center" vertical="center" wrapText="1"/>
    </xf>
    <xf numFmtId="166" fontId="48" fillId="0" borderId="16" xfId="0" applyNumberFormat="1" applyFont="1" applyBorder="1" applyAlignment="1">
      <alignment horizontal="right" vertical="center" wrapText="1"/>
    </xf>
    <xf numFmtId="0" fontId="74" fillId="0" borderId="0" xfId="2998"/>
    <xf numFmtId="0" fontId="74" fillId="0" borderId="0" xfId="2998" applyAlignment="1">
      <alignment horizontal="center"/>
    </xf>
    <xf numFmtId="0" fontId="65" fillId="0" borderId="0" xfId="2998" applyFont="1"/>
    <xf numFmtId="0" fontId="62" fillId="0" borderId="10" xfId="2998" applyFont="1" applyBorder="1" applyAlignment="1">
      <alignment horizontal="center" vertical="center"/>
    </xf>
    <xf numFmtId="0" fontId="62" fillId="0" borderId="0" xfId="2998" applyFont="1" applyBorder="1" applyAlignment="1">
      <alignment horizontal="center" vertical="top" wrapText="1"/>
    </xf>
    <xf numFmtId="0" fontId="62" fillId="0" borderId="0" xfId="2998" applyFont="1" applyBorder="1" applyAlignment="1">
      <alignment horizontal="center"/>
    </xf>
    <xf numFmtId="0" fontId="66" fillId="0" borderId="0" xfId="2998" applyFont="1" applyBorder="1" applyAlignment="1">
      <alignment horizontal="center" vertical="top" wrapText="1"/>
    </xf>
    <xf numFmtId="0" fontId="16" fillId="0" borderId="0" xfId="2998" applyFont="1"/>
    <xf numFmtId="0" fontId="65" fillId="0" borderId="0" xfId="2998" applyFont="1" applyAlignment="1">
      <alignment horizontal="left"/>
    </xf>
    <xf numFmtId="0" fontId="74" fillId="0" borderId="0" xfId="2998" applyBorder="1"/>
    <xf numFmtId="0" fontId="65" fillId="0" borderId="0" xfId="2998" applyFont="1" applyBorder="1"/>
    <xf numFmtId="0" fontId="62" fillId="24" borderId="10" xfId="2998" applyFont="1" applyFill="1" applyBorder="1" applyAlignment="1">
      <alignment horizontal="center" vertical="center"/>
    </xf>
    <xf numFmtId="0" fontId="62" fillId="24" borderId="10" xfId="2998" applyFont="1" applyFill="1" applyBorder="1" applyAlignment="1">
      <alignment horizontal="center"/>
    </xf>
    <xf numFmtId="167" fontId="62" fillId="24" borderId="10" xfId="2998" applyNumberFormat="1" applyFont="1" applyFill="1" applyBorder="1" applyAlignment="1">
      <alignment horizontal="center"/>
    </xf>
    <xf numFmtId="2" fontId="62" fillId="24" borderId="10" xfId="2998" applyNumberFormat="1" applyFont="1" applyFill="1" applyBorder="1" applyAlignment="1">
      <alignment horizontal="center"/>
    </xf>
    <xf numFmtId="0" fontId="65" fillId="24" borderId="0" xfId="2998" applyFont="1" applyFill="1" applyBorder="1" applyAlignment="1">
      <alignment horizontal="center" vertical="center"/>
    </xf>
    <xf numFmtId="0" fontId="65" fillId="24" borderId="0" xfId="2998" applyFont="1" applyFill="1" applyBorder="1" applyAlignment="1">
      <alignment horizontal="center"/>
    </xf>
    <xf numFmtId="167" fontId="65" fillId="24" borderId="0" xfId="2998" applyNumberFormat="1" applyFont="1" applyFill="1" applyBorder="1" applyAlignment="1">
      <alignment horizontal="center"/>
    </xf>
    <xf numFmtId="0" fontId="65" fillId="24" borderId="0" xfId="2998" applyFont="1" applyFill="1" applyAlignment="1">
      <alignment horizontal="center" vertical="center"/>
    </xf>
    <xf numFmtId="0" fontId="65" fillId="24" borderId="0" xfId="2998" applyFont="1" applyFill="1" applyAlignment="1">
      <alignment horizontal="center"/>
    </xf>
    <xf numFmtId="167" fontId="65" fillId="24" borderId="0" xfId="2998" applyNumberFormat="1" applyFont="1" applyFill="1" applyAlignment="1">
      <alignment horizontal="center"/>
    </xf>
    <xf numFmtId="0" fontId="64" fillId="0" borderId="0" xfId="2998" applyFont="1" applyBorder="1" applyAlignment="1"/>
    <xf numFmtId="0" fontId="64" fillId="0" borderId="0" xfId="2998" applyFont="1" applyBorder="1" applyAlignment="1">
      <alignment horizontal="center"/>
    </xf>
    <xf numFmtId="168" fontId="62" fillId="24" borderId="10" xfId="2998" applyNumberFormat="1" applyFont="1" applyFill="1" applyBorder="1" applyAlignment="1">
      <alignment horizontal="center"/>
    </xf>
    <xf numFmtId="0" fontId="65" fillId="0" borderId="0" xfId="2998" applyFont="1" applyAlignment="1">
      <alignment horizontal="center" vertical="center"/>
    </xf>
    <xf numFmtId="0" fontId="65" fillId="0" borderId="0" xfId="2998" applyFont="1" applyAlignment="1">
      <alignment horizontal="center"/>
    </xf>
    <xf numFmtId="0" fontId="62" fillId="0" borderId="0" xfId="2998" applyFont="1"/>
    <xf numFmtId="0" fontId="62" fillId="0" borderId="0" xfId="2998" applyFont="1" applyAlignment="1">
      <alignment horizontal="center"/>
    </xf>
    <xf numFmtId="0" fontId="59" fillId="0" borderId="0" xfId="2998" applyFont="1" applyAlignment="1"/>
    <xf numFmtId="0" fontId="59" fillId="0" borderId="0" xfId="2998" applyFont="1"/>
    <xf numFmtId="0" fontId="73" fillId="0" borderId="0" xfId="2998" applyFont="1"/>
    <xf numFmtId="168" fontId="91" fillId="56" borderId="45" xfId="0" applyNumberFormat="1" applyFont="1" applyFill="1" applyBorder="1" applyAlignment="1">
      <alignment horizontal="right" vertical="top"/>
    </xf>
    <xf numFmtId="168" fontId="94" fillId="56" borderId="47" xfId="0" applyNumberFormat="1" applyFont="1" applyFill="1" applyBorder="1" applyAlignment="1">
      <alignment horizontal="right" vertical="top"/>
    </xf>
    <xf numFmtId="168" fontId="6" fillId="56" borderId="47" xfId="0" applyNumberFormat="1" applyFont="1" applyFill="1" applyBorder="1" applyAlignment="1">
      <alignment horizontal="right" vertical="top" wrapText="1"/>
    </xf>
    <xf numFmtId="175" fontId="91" fillId="56" borderId="45" xfId="0" applyNumberFormat="1" applyFont="1" applyFill="1" applyBorder="1" applyAlignment="1">
      <alignment horizontal="right" vertical="top"/>
    </xf>
    <xf numFmtId="175" fontId="94" fillId="56" borderId="45" xfId="0" applyNumberFormat="1" applyFont="1" applyFill="1" applyBorder="1" applyAlignment="1">
      <alignment horizontal="right" vertical="top"/>
    </xf>
    <xf numFmtId="175" fontId="94" fillId="56" borderId="47" xfId="0" applyNumberFormat="1" applyFont="1" applyFill="1" applyBorder="1" applyAlignment="1">
      <alignment horizontal="right" vertical="top"/>
    </xf>
    <xf numFmtId="167" fontId="91" fillId="56" borderId="45" xfId="0" applyNumberFormat="1" applyFont="1" applyFill="1" applyBorder="1" applyAlignment="1">
      <alignment horizontal="right" vertical="top"/>
    </xf>
    <xf numFmtId="167" fontId="94" fillId="56" borderId="45" xfId="0" applyNumberFormat="1" applyFont="1" applyFill="1" applyBorder="1" applyAlignment="1">
      <alignment horizontal="right" vertical="top"/>
    </xf>
    <xf numFmtId="167" fontId="94" fillId="56" borderId="47" xfId="0" applyNumberFormat="1" applyFont="1" applyFill="1" applyBorder="1" applyAlignment="1">
      <alignment horizontal="right" vertical="top"/>
    </xf>
    <xf numFmtId="175" fontId="92" fillId="56" borderId="45" xfId="0" applyNumberFormat="1" applyFont="1" applyFill="1" applyBorder="1" applyAlignment="1">
      <alignment horizontal="right" vertical="top"/>
    </xf>
    <xf numFmtId="167" fontId="92" fillId="56" borderId="45" xfId="0" applyNumberFormat="1" applyFont="1" applyFill="1" applyBorder="1" applyAlignment="1">
      <alignment horizontal="right" vertical="top"/>
    </xf>
    <xf numFmtId="0" fontId="48" fillId="24" borderId="0" xfId="3052" applyFont="1" applyFill="1" applyAlignment="1">
      <alignment vertical="center"/>
    </xf>
    <xf numFmtId="176" fontId="62" fillId="24" borderId="10" xfId="2998" applyNumberFormat="1" applyFont="1" applyFill="1" applyBorder="1" applyAlignment="1">
      <alignment horizontal="center"/>
    </xf>
    <xf numFmtId="167" fontId="5" fillId="56" borderId="42" xfId="0" applyNumberFormat="1" applyFont="1" applyFill="1" applyBorder="1" applyAlignment="1">
      <alignment horizontal="center" vertical="top"/>
    </xf>
    <xf numFmtId="167" fontId="5" fillId="56" borderId="43" xfId="0" applyNumberFormat="1" applyFont="1" applyFill="1" applyBorder="1" applyAlignment="1">
      <alignment horizontal="center" vertical="top"/>
    </xf>
    <xf numFmtId="0" fontId="0" fillId="56" borderId="48" xfId="0" applyFont="1" applyFill="1" applyBorder="1" applyAlignment="1">
      <alignment horizontal="left" vertical="top" wrapText="1"/>
    </xf>
    <xf numFmtId="0" fontId="0" fillId="56" borderId="49" xfId="0" applyFont="1" applyFill="1" applyBorder="1" applyAlignment="1">
      <alignment horizontal="left" vertical="top" wrapText="1"/>
    </xf>
    <xf numFmtId="0" fontId="0" fillId="56" borderId="50" xfId="0" applyFont="1" applyFill="1" applyBorder="1" applyAlignment="1">
      <alignment horizontal="left" vertical="top" wrapText="1"/>
    </xf>
    <xf numFmtId="0" fontId="56" fillId="57" borderId="51" xfId="0" applyFont="1" applyFill="1" applyBorder="1" applyAlignment="1">
      <alignment horizontal="left" vertical="top" wrapText="1" indent="2"/>
    </xf>
    <xf numFmtId="0" fontId="56" fillId="57" borderId="52" xfId="0" applyFont="1" applyFill="1" applyBorder="1" applyAlignment="1">
      <alignment horizontal="left" vertical="top" wrapText="1" indent="2"/>
    </xf>
    <xf numFmtId="0" fontId="0" fillId="56" borderId="54" xfId="0" applyFont="1" applyFill="1" applyBorder="1" applyAlignment="1">
      <alignment horizontal="left" vertical="top" wrapText="1"/>
    </xf>
    <xf numFmtId="0" fontId="0" fillId="56" borderId="55" xfId="0" applyFont="1" applyFill="1" applyBorder="1" applyAlignment="1">
      <alignment horizontal="left" vertical="top" wrapText="1"/>
    </xf>
    <xf numFmtId="0" fontId="0" fillId="56" borderId="47" xfId="0" applyFont="1" applyFill="1" applyBorder="1" applyAlignment="1">
      <alignment horizontal="left" vertical="top" wrapText="1"/>
    </xf>
    <xf numFmtId="0" fontId="0" fillId="56" borderId="23" xfId="0" applyFont="1" applyFill="1" applyBorder="1" applyAlignment="1">
      <alignment horizontal="left" vertical="top" wrapText="1"/>
    </xf>
    <xf numFmtId="0" fontId="53" fillId="57" borderId="11" xfId="0" applyFont="1" applyFill="1" applyBorder="1" applyAlignment="1">
      <alignment horizontal="center" vertical="center" wrapText="1"/>
    </xf>
    <xf numFmtId="0" fontId="53" fillId="57" borderId="36" xfId="0" applyFont="1" applyFill="1" applyBorder="1" applyAlignment="1">
      <alignment horizontal="center" vertical="center" wrapText="1"/>
    </xf>
    <xf numFmtId="0" fontId="53" fillId="57" borderId="22" xfId="0" applyFont="1" applyFill="1" applyBorder="1" applyAlignment="1">
      <alignment horizontal="center" vertical="center" wrapText="1"/>
    </xf>
    <xf numFmtId="0" fontId="53" fillId="57" borderId="35" xfId="0" applyFont="1" applyFill="1" applyBorder="1" applyAlignment="1">
      <alignment horizontal="center" vertical="center" wrapText="1"/>
    </xf>
    <xf numFmtId="0" fontId="0" fillId="56" borderId="37" xfId="0" applyFont="1" applyFill="1" applyBorder="1" applyAlignment="1">
      <alignment horizontal="center"/>
    </xf>
    <xf numFmtId="0" fontId="0" fillId="56" borderId="38" xfId="0" applyFont="1" applyFill="1" applyBorder="1" applyAlignment="1">
      <alignment horizontal="center"/>
    </xf>
    <xf numFmtId="0" fontId="0" fillId="56" borderId="39" xfId="0" applyFont="1" applyFill="1" applyBorder="1" applyAlignment="1">
      <alignment horizontal="center"/>
    </xf>
    <xf numFmtId="0" fontId="54" fillId="56" borderId="34" xfId="0" applyFont="1" applyFill="1" applyBorder="1" applyAlignment="1">
      <alignment horizontal="center" vertical="top" wrapText="1"/>
    </xf>
    <xf numFmtId="0" fontId="0" fillId="56" borderId="33" xfId="0" applyFont="1" applyFill="1" applyBorder="1" applyAlignment="1">
      <alignment horizontal="center" vertical="center" wrapText="1"/>
    </xf>
    <xf numFmtId="0" fontId="55" fillId="56" borderId="0" xfId="0" applyFont="1" applyFill="1" applyAlignment="1">
      <alignment horizontal="left" vertical="top" wrapText="1"/>
    </xf>
    <xf numFmtId="0" fontId="54" fillId="56" borderId="0" xfId="0" applyFont="1" applyFill="1" applyAlignment="1">
      <alignment horizontal="center" vertical="top" wrapText="1"/>
    </xf>
    <xf numFmtId="0" fontId="48" fillId="24" borderId="0" xfId="3052" applyFont="1" applyFill="1" applyAlignment="1">
      <alignment horizontal="center" vertical="top" wrapText="1"/>
    </xf>
    <xf numFmtId="0" fontId="48" fillId="24" borderId="0" xfId="3052" applyFont="1" applyFill="1" applyAlignment="1">
      <alignment horizontal="center" wrapText="1"/>
    </xf>
    <xf numFmtId="0" fontId="52" fillId="24" borderId="17" xfId="3063" applyFont="1" applyFill="1" applyBorder="1" applyAlignment="1">
      <alignment horizontal="center"/>
    </xf>
    <xf numFmtId="0" fontId="52" fillId="24" borderId="18" xfId="3063" applyFont="1" applyFill="1" applyBorder="1" applyAlignment="1">
      <alignment horizontal="center"/>
    </xf>
    <xf numFmtId="0" fontId="6" fillId="24" borderId="17" xfId="3063" applyFill="1" applyBorder="1" applyAlignment="1">
      <alignment horizontal="center"/>
    </xf>
    <xf numFmtId="0" fontId="6" fillId="24" borderId="18" xfId="3063" applyFill="1" applyBorder="1" applyAlignment="1">
      <alignment horizontal="center"/>
    </xf>
    <xf numFmtId="0" fontId="49" fillId="24" borderId="0" xfId="3063" applyFont="1" applyFill="1" applyBorder="1" applyAlignment="1">
      <alignment horizontal="center" vertical="center" wrapText="1"/>
    </xf>
    <xf numFmtId="0" fontId="50" fillId="24" borderId="11" xfId="3063" applyFont="1" applyFill="1" applyBorder="1" applyAlignment="1">
      <alignment horizontal="center" vertical="center" wrapText="1"/>
    </xf>
    <xf numFmtId="0" fontId="50" fillId="24" borderId="19" xfId="3063" applyFont="1" applyFill="1" applyBorder="1" applyAlignment="1">
      <alignment horizontal="center" vertical="center" wrapText="1"/>
    </xf>
    <xf numFmtId="0" fontId="50" fillId="24" borderId="20" xfId="3063" applyFont="1" applyFill="1" applyBorder="1" applyAlignment="1">
      <alignment horizontal="center" vertical="center" wrapText="1"/>
    </xf>
    <xf numFmtId="0" fontId="48" fillId="24" borderId="21" xfId="3052" applyFont="1" applyFill="1" applyBorder="1" applyAlignment="1">
      <alignment horizontal="center"/>
    </xf>
    <xf numFmtId="0" fontId="51" fillId="24" borderId="17" xfId="3063" applyFont="1" applyFill="1" applyBorder="1" applyAlignment="1">
      <alignment horizontal="center"/>
    </xf>
    <xf numFmtId="0" fontId="51" fillId="24" borderId="18" xfId="3063" applyFont="1" applyFill="1" applyBorder="1" applyAlignment="1">
      <alignment horizontal="center"/>
    </xf>
    <xf numFmtId="0" fontId="7" fillId="24" borderId="17" xfId="3063" applyFont="1" applyFill="1" applyBorder="1" applyAlignment="1">
      <alignment horizontal="center"/>
    </xf>
    <xf numFmtId="0" fontId="7" fillId="24" borderId="18" xfId="3063" applyFont="1" applyFill="1" applyBorder="1" applyAlignment="1">
      <alignment horizontal="center"/>
    </xf>
    <xf numFmtId="0" fontId="30" fillId="0" borderId="22" xfId="3064" applyFont="1" applyBorder="1" applyAlignment="1">
      <alignment horizontal="center" vertical="center" wrapText="1"/>
    </xf>
    <xf numFmtId="0" fontId="27" fillId="0" borderId="0" xfId="3064" applyFont="1" applyAlignment="1">
      <alignment horizontal="center" vertical="center" wrapText="1"/>
    </xf>
    <xf numFmtId="0" fontId="3" fillId="0" borderId="10" xfId="3064" applyFont="1" applyBorder="1" applyAlignment="1">
      <alignment horizontal="center" vertical="center" wrapText="1"/>
    </xf>
    <xf numFmtId="0" fontId="25" fillId="0" borderId="0" xfId="3064" applyFont="1" applyAlignment="1">
      <alignment horizontal="center" wrapText="1"/>
    </xf>
    <xf numFmtId="0" fontId="1" fillId="0" borderId="0" xfId="3062" applyAlignment="1">
      <alignment wrapText="1"/>
    </xf>
    <xf numFmtId="0" fontId="72" fillId="0" borderId="0" xfId="2998" applyFont="1" applyAlignment="1">
      <alignment horizontal="center"/>
    </xf>
    <xf numFmtId="0" fontId="64" fillId="0" borderId="11" xfId="2998" applyFont="1" applyBorder="1" applyAlignment="1">
      <alignment horizontal="center" vertical="center" wrapText="1"/>
    </xf>
    <xf numFmtId="0" fontId="64" fillId="0" borderId="12" xfId="2998" applyFont="1" applyBorder="1" applyAlignment="1">
      <alignment horizontal="center" vertical="center" wrapText="1"/>
    </xf>
    <xf numFmtId="0" fontId="64" fillId="0" borderId="11" xfId="3049" applyFont="1" applyBorder="1" applyAlignment="1">
      <alignment horizontal="center" vertical="center" wrapText="1"/>
    </xf>
    <xf numFmtId="0" fontId="64" fillId="0" borderId="12" xfId="3049" applyFont="1" applyBorder="1" applyAlignment="1">
      <alignment horizontal="center" vertical="center" wrapText="1"/>
    </xf>
    <xf numFmtId="0" fontId="64" fillId="0" borderId="23" xfId="2998" applyFont="1" applyBorder="1" applyAlignment="1">
      <alignment horizontal="center"/>
    </xf>
    <xf numFmtId="0" fontId="65" fillId="0" borderId="0" xfId="2998" applyFont="1" applyAlignment="1">
      <alignment horizontal="center" vertical="center" wrapText="1"/>
    </xf>
    <xf numFmtId="0" fontId="65" fillId="0" borderId="0" xfId="2998" applyFont="1" applyAlignment="1">
      <alignment horizontal="center"/>
    </xf>
    <xf numFmtId="0" fontId="67" fillId="0" borderId="0" xfId="3049" applyFont="1" applyAlignment="1">
      <alignment horizontal="center" vertical="center" wrapText="1"/>
    </xf>
    <xf numFmtId="0" fontId="67" fillId="0" borderId="0" xfId="2998" applyFont="1" applyAlignment="1">
      <alignment horizontal="center" vertical="center" wrapText="1"/>
    </xf>
    <xf numFmtId="0" fontId="62" fillId="0" borderId="0" xfId="2998" applyFont="1" applyFill="1" applyBorder="1" applyAlignment="1">
      <alignment horizontal="left" vertical="top" wrapText="1"/>
    </xf>
    <xf numFmtId="0" fontId="74" fillId="0" borderId="0" xfId="2998" applyAlignment="1">
      <alignment horizontal="left"/>
    </xf>
    <xf numFmtId="0" fontId="74" fillId="0" borderId="0" xfId="2998" applyAlignment="1"/>
    <xf numFmtId="0" fontId="64" fillId="0" borderId="0" xfId="2998" applyFont="1" applyBorder="1" applyAlignment="1">
      <alignment horizontal="center"/>
    </xf>
    <xf numFmtId="0" fontId="70" fillId="0" borderId="0" xfId="2998" applyFont="1" applyAlignment="1">
      <alignment horizontal="center" vertical="top" wrapText="1"/>
    </xf>
    <xf numFmtId="0" fontId="59" fillId="0" borderId="10" xfId="2998" applyFont="1" applyBorder="1" applyAlignment="1">
      <alignment horizontal="center" vertical="center" wrapText="1"/>
    </xf>
    <xf numFmtId="0" fontId="64" fillId="0" borderId="11" xfId="2998" applyFont="1" applyBorder="1" applyAlignment="1">
      <alignment horizontal="center" wrapText="1"/>
    </xf>
    <xf numFmtId="0" fontId="64" fillId="0" borderId="12" xfId="2998" applyFont="1" applyBorder="1" applyAlignment="1">
      <alignment horizontal="center" wrapText="1"/>
    </xf>
    <xf numFmtId="0" fontId="59" fillId="0" borderId="10" xfId="2998" applyFont="1" applyBorder="1" applyAlignment="1">
      <alignment horizontal="center" vertical="top" wrapText="1"/>
    </xf>
    <xf numFmtId="0" fontId="62" fillId="0" borderId="10" xfId="2998" applyFont="1" applyBorder="1" applyAlignment="1">
      <alignment horizontal="center" vertical="center" wrapText="1"/>
    </xf>
    <xf numFmtId="0" fontId="62" fillId="0" borderId="10" xfId="2998" applyFont="1" applyBorder="1" applyAlignment="1">
      <alignment horizontal="center" vertical="center"/>
    </xf>
    <xf numFmtId="0" fontId="62" fillId="0" borderId="0" xfId="2998" applyFont="1" applyFill="1" applyBorder="1" applyAlignment="1">
      <alignment horizontal="center" vertical="top" wrapText="1"/>
    </xf>
    <xf numFmtId="0" fontId="74" fillId="0" borderId="0" xfId="2998" applyAlignment="1">
      <alignment horizontal="center"/>
    </xf>
    <xf numFmtId="0" fontId="67" fillId="0" borderId="0" xfId="2998" applyFont="1" applyAlignment="1">
      <alignment horizontal="center" wrapText="1"/>
    </xf>
    <xf numFmtId="0" fontId="65" fillId="0" borderId="0" xfId="2998" applyFont="1" applyAlignment="1">
      <alignment horizontal="center" vertical="top" wrapText="1"/>
    </xf>
    <xf numFmtId="0" fontId="65" fillId="0" borderId="0" xfId="2998" applyFont="1" applyAlignment="1">
      <alignment horizontal="center" vertical="top"/>
    </xf>
    <xf numFmtId="0" fontId="59" fillId="0" borderId="0" xfId="2998" applyFont="1" applyBorder="1" applyAlignment="1">
      <alignment horizontal="center"/>
    </xf>
    <xf numFmtId="0" fontId="58" fillId="0" borderId="0" xfId="3061" applyFont="1" applyAlignment="1">
      <alignment horizontal="center"/>
    </xf>
    <xf numFmtId="0" fontId="59" fillId="0" borderId="0" xfId="2998" applyFont="1" applyAlignment="1">
      <alignment horizontal="center" vertical="center" wrapText="1"/>
    </xf>
    <xf numFmtId="0" fontId="59" fillId="0" borderId="0" xfId="2998" applyFont="1" applyAlignment="1">
      <alignment vertical="center" wrapText="1"/>
    </xf>
    <xf numFmtId="0" fontId="59" fillId="0" borderId="0" xfId="2998" applyFont="1" applyAlignment="1">
      <alignment vertical="center"/>
    </xf>
    <xf numFmtId="0" fontId="60" fillId="0" borderId="0" xfId="2998" applyFont="1" applyAlignment="1">
      <alignment horizontal="center"/>
    </xf>
    <xf numFmtId="0" fontId="59" fillId="0" borderId="0" xfId="2998" applyFont="1" applyAlignment="1">
      <alignment horizontal="justify"/>
    </xf>
    <xf numFmtId="0" fontId="62" fillId="0" borderId="0" xfId="2998" applyFont="1" applyAlignment="1"/>
    <xf numFmtId="0" fontId="59" fillId="0" borderId="0" xfId="2998" applyFont="1" applyAlignment="1">
      <alignment horizontal="center"/>
    </xf>
  </cellXfs>
  <cellStyles count="436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10" xfId="7"/>
    <cellStyle name="20% - Акцент1 100" xfId="8"/>
    <cellStyle name="20% - Акцент1 100 2" xfId="9"/>
    <cellStyle name="20% - Акцент1 101" xfId="10"/>
    <cellStyle name="20% - Акцент1 101 2" xfId="11"/>
    <cellStyle name="20% - Акцент1 102" xfId="12"/>
    <cellStyle name="20% - Акцент1 102 2" xfId="13"/>
    <cellStyle name="20% - Акцент1 103" xfId="14"/>
    <cellStyle name="20% - Акцент1 103 2" xfId="15"/>
    <cellStyle name="20% - Акцент1 104" xfId="16"/>
    <cellStyle name="20% - Акцент1 104 2" xfId="17"/>
    <cellStyle name="20% - Акцент1 105" xfId="18"/>
    <cellStyle name="20% - Акцент1 105 2" xfId="19"/>
    <cellStyle name="20% - Акцент1 106" xfId="20"/>
    <cellStyle name="20% - Акцент1 106 2" xfId="21"/>
    <cellStyle name="20% - Акцент1 107" xfId="22"/>
    <cellStyle name="20% - Акцент1 107 2" xfId="23"/>
    <cellStyle name="20% - Акцент1 108" xfId="24"/>
    <cellStyle name="20% - Акцент1 108 2" xfId="25"/>
    <cellStyle name="20% - Акцент1 109" xfId="26"/>
    <cellStyle name="20% - Акцент1 109 2" xfId="27"/>
    <cellStyle name="20% - Акцент1 11" xfId="28"/>
    <cellStyle name="20% - Акцент1 110" xfId="29"/>
    <cellStyle name="20% - Акцент1 110 2" xfId="30"/>
    <cellStyle name="20% - Акцент1 111" xfId="31"/>
    <cellStyle name="20% - Акцент1 111 2" xfId="32"/>
    <cellStyle name="20% - Акцент1 112" xfId="33"/>
    <cellStyle name="20% - Акцент1 112 2" xfId="34"/>
    <cellStyle name="20% - Акцент1 113" xfId="35"/>
    <cellStyle name="20% - Акцент1 113 2" xfId="36"/>
    <cellStyle name="20% - Акцент1 114" xfId="37"/>
    <cellStyle name="20% - Акцент1 114 2" xfId="38"/>
    <cellStyle name="20% - Акцент1 115" xfId="39"/>
    <cellStyle name="20% - Акцент1 115 2" xfId="40"/>
    <cellStyle name="20% - Акцент1 116" xfId="41"/>
    <cellStyle name="20% - Акцент1 116 2" xfId="42"/>
    <cellStyle name="20% - Акцент1 117" xfId="43"/>
    <cellStyle name="20% - Акцент1 117 2" xfId="44"/>
    <cellStyle name="20% - Акцент1 118" xfId="45"/>
    <cellStyle name="20% - Акцент1 118 2" xfId="46"/>
    <cellStyle name="20% - Акцент1 119" xfId="47"/>
    <cellStyle name="20% - Акцент1 119 2" xfId="48"/>
    <cellStyle name="20% - Акцент1 12" xfId="49"/>
    <cellStyle name="20% - Акцент1 120" xfId="50"/>
    <cellStyle name="20% - Акцент1 120 2" xfId="51"/>
    <cellStyle name="20% - Акцент1 121" xfId="52"/>
    <cellStyle name="20% - Акцент1 121 2" xfId="53"/>
    <cellStyle name="20% - Акцент1 122" xfId="54"/>
    <cellStyle name="20% - Акцент1 122 2" xfId="55"/>
    <cellStyle name="20% - Акцент1 123" xfId="56"/>
    <cellStyle name="20% - Акцент1 123 2" xfId="57"/>
    <cellStyle name="20% - Акцент1 124" xfId="58"/>
    <cellStyle name="20% - Акцент1 124 2" xfId="59"/>
    <cellStyle name="20% - Акцент1 125" xfId="60"/>
    <cellStyle name="20% - Акцент1 125 2" xfId="61"/>
    <cellStyle name="20% - Акцент1 126" xfId="62"/>
    <cellStyle name="20% - Акцент1 126 2" xfId="63"/>
    <cellStyle name="20% - Акцент1 127" xfId="64"/>
    <cellStyle name="20% - Акцент1 127 2" xfId="65"/>
    <cellStyle name="20% - Акцент1 128" xfId="66"/>
    <cellStyle name="20% - Акцент1 13" xfId="67"/>
    <cellStyle name="20% - Акцент1 14" xfId="68"/>
    <cellStyle name="20% - Акцент1 15" xfId="69"/>
    <cellStyle name="20% - Акцент1 16" xfId="70"/>
    <cellStyle name="20% - Акцент1 17" xfId="71"/>
    <cellStyle name="20% - Акцент1 18" xfId="72"/>
    <cellStyle name="20% - Акцент1 19" xfId="73"/>
    <cellStyle name="20% - Акцент1 19 2" xfId="74"/>
    <cellStyle name="20% - Акцент1 19 3" xfId="75"/>
    <cellStyle name="20% - Акцент1 19 4" xfId="76"/>
    <cellStyle name="20% - Акцент1 19_ИД106142010 ДО 17.09.14" xfId="77"/>
    <cellStyle name="20% - Акцент1 2" xfId="78"/>
    <cellStyle name="20% - Акцент1 2 2" xfId="79"/>
    <cellStyle name="20% - Акцент1 2 3" xfId="80"/>
    <cellStyle name="20% - Акцент1 20" xfId="81"/>
    <cellStyle name="20% - Акцент1 20 2" xfId="82"/>
    <cellStyle name="20% - Акцент1 20 3" xfId="83"/>
    <cellStyle name="20% - Акцент1 20 4" xfId="84"/>
    <cellStyle name="20% - Акцент1 20_ИД106142010 ДО 17.09.14" xfId="85"/>
    <cellStyle name="20% - Акцент1 21" xfId="86"/>
    <cellStyle name="20% - Акцент1 21 2" xfId="87"/>
    <cellStyle name="20% - Акцент1 21 3" xfId="88"/>
    <cellStyle name="20% - Акцент1 21 4" xfId="89"/>
    <cellStyle name="20% - Акцент1 21_ИД106142010 ДО 17.09.14" xfId="90"/>
    <cellStyle name="20% - Акцент1 22" xfId="91"/>
    <cellStyle name="20% - Акцент1 22 2" xfId="92"/>
    <cellStyle name="20% - Акцент1 22 3" xfId="93"/>
    <cellStyle name="20% - Акцент1 22 4" xfId="94"/>
    <cellStyle name="20% - Акцент1 22_ИД106142010 ДО 17.09.14" xfId="95"/>
    <cellStyle name="20% - Акцент1 23" xfId="96"/>
    <cellStyle name="20% - Акцент1 23 2" xfId="97"/>
    <cellStyle name="20% - Акцент1 23 3" xfId="98"/>
    <cellStyle name="20% - Акцент1 23 4" xfId="99"/>
    <cellStyle name="20% - Акцент1 23_ИД106142010 ДО 17.09.14" xfId="100"/>
    <cellStyle name="20% - Акцент1 24" xfId="101"/>
    <cellStyle name="20% - Акцент1 24 2" xfId="102"/>
    <cellStyle name="20% - Акцент1 24 3" xfId="103"/>
    <cellStyle name="20% - Акцент1 24 4" xfId="104"/>
    <cellStyle name="20% - Акцент1 24_ИД106142010 ДО 17.09.14" xfId="105"/>
    <cellStyle name="20% - Акцент1 25" xfId="106"/>
    <cellStyle name="20% - Акцент1 25 2" xfId="107"/>
    <cellStyle name="20% - Акцент1 25 3" xfId="108"/>
    <cellStyle name="20% - Акцент1 25 4" xfId="109"/>
    <cellStyle name="20% - Акцент1 25_ИД106142010 ДО 17.09.14" xfId="110"/>
    <cellStyle name="20% - Акцент1 26" xfId="111"/>
    <cellStyle name="20% - Акцент1 26 2" xfId="112"/>
    <cellStyle name="20% - Акцент1 26 3" xfId="113"/>
    <cellStyle name="20% - Акцент1 26 4" xfId="114"/>
    <cellStyle name="20% - Акцент1 26_ИД106142010 ДО 17.09.14" xfId="115"/>
    <cellStyle name="20% - Акцент1 27" xfId="116"/>
    <cellStyle name="20% - Акцент1 27 2" xfId="117"/>
    <cellStyle name="20% - Акцент1 27 3" xfId="118"/>
    <cellStyle name="20% - Акцент1 27 4" xfId="119"/>
    <cellStyle name="20% - Акцент1 27_ИД106142010 ДО 17.09.14" xfId="120"/>
    <cellStyle name="20% - Акцент1 28" xfId="121"/>
    <cellStyle name="20% - Акцент1 28 2" xfId="122"/>
    <cellStyle name="20% - Акцент1 28 3" xfId="123"/>
    <cellStyle name="20% - Акцент1 28 4" xfId="124"/>
    <cellStyle name="20% - Акцент1 28_ИД106142010 ДО 17.09.14" xfId="125"/>
    <cellStyle name="20% - Акцент1 29" xfId="126"/>
    <cellStyle name="20% - Акцент1 29 2" xfId="127"/>
    <cellStyle name="20% - Акцент1 29 3" xfId="128"/>
    <cellStyle name="20% - Акцент1 29 4" xfId="129"/>
    <cellStyle name="20% - Акцент1 29_ИД106142010 ДО 17.09.14" xfId="130"/>
    <cellStyle name="20% - Акцент1 3" xfId="131"/>
    <cellStyle name="20% - Акцент1 30" xfId="132"/>
    <cellStyle name="20% - Акцент1 30 2" xfId="133"/>
    <cellStyle name="20% - Акцент1 30 3" xfId="134"/>
    <cellStyle name="20% - Акцент1 30 4" xfId="135"/>
    <cellStyle name="20% - Акцент1 30_ИД106142010 ДО 17.09.14" xfId="136"/>
    <cellStyle name="20% - Акцент1 31" xfId="137"/>
    <cellStyle name="20% - Акцент1 31 2" xfId="138"/>
    <cellStyle name="20% - Акцент1 31 3" xfId="139"/>
    <cellStyle name="20% - Акцент1 31 4" xfId="140"/>
    <cellStyle name="20% - Акцент1 31_ИД106142010 ДО 17.09.14" xfId="141"/>
    <cellStyle name="20% - Акцент1 32" xfId="142"/>
    <cellStyle name="20% - Акцент1 32 2" xfId="143"/>
    <cellStyle name="20% - Акцент1 32 3" xfId="144"/>
    <cellStyle name="20% - Акцент1 32 4" xfId="145"/>
    <cellStyle name="20% - Акцент1 32_ИД106142010 ДО 17.09.14" xfId="146"/>
    <cellStyle name="20% - Акцент1 33" xfId="147"/>
    <cellStyle name="20% - Акцент1 33 2" xfId="148"/>
    <cellStyle name="20% - Акцент1 33 3" xfId="149"/>
    <cellStyle name="20% - Акцент1 33 4" xfId="150"/>
    <cellStyle name="20% - Акцент1 33_ИД106142010 ДО 17.09.14" xfId="151"/>
    <cellStyle name="20% - Акцент1 34" xfId="152"/>
    <cellStyle name="20% - Акцент1 34 2" xfId="153"/>
    <cellStyle name="20% - Акцент1 34 3" xfId="154"/>
    <cellStyle name="20% - Акцент1 34 4" xfId="155"/>
    <cellStyle name="20% - Акцент1 34_ИД106142010 ДО 17.09.14" xfId="156"/>
    <cellStyle name="20% - Акцент1 35" xfId="157"/>
    <cellStyle name="20% - Акцент1 35 2" xfId="158"/>
    <cellStyle name="20% - Акцент1 35 3" xfId="159"/>
    <cellStyle name="20% - Акцент1 35 4" xfId="160"/>
    <cellStyle name="20% - Акцент1 35_ИД106142010 ДО 17.09.14" xfId="161"/>
    <cellStyle name="20% - Акцент1 36" xfId="162"/>
    <cellStyle name="20% - Акцент1 36 2" xfId="163"/>
    <cellStyle name="20% - Акцент1 36 3" xfId="164"/>
    <cellStyle name="20% - Акцент1 36 4" xfId="165"/>
    <cellStyle name="20% - Акцент1 36_ИД106142010 ДО 17.09.14" xfId="166"/>
    <cellStyle name="20% - Акцент1 37" xfId="167"/>
    <cellStyle name="20% - Акцент1 37 2" xfId="168"/>
    <cellStyle name="20% - Акцент1 37 3" xfId="169"/>
    <cellStyle name="20% - Акцент1 37 4" xfId="170"/>
    <cellStyle name="20% - Акцент1 37_ИД106142010 ДО 17.09.14" xfId="171"/>
    <cellStyle name="20% - Акцент1 38" xfId="172"/>
    <cellStyle name="20% - Акцент1 38 2" xfId="173"/>
    <cellStyle name="20% - Акцент1 38 3" xfId="174"/>
    <cellStyle name="20% - Акцент1 38 4" xfId="175"/>
    <cellStyle name="20% - Акцент1 38_ИД106142010 ДО 17.09.14" xfId="176"/>
    <cellStyle name="20% - Акцент1 39" xfId="177"/>
    <cellStyle name="20% - Акцент1 39 2" xfId="178"/>
    <cellStyle name="20% - Акцент1 39 3" xfId="179"/>
    <cellStyle name="20% - Акцент1 39 4" xfId="180"/>
    <cellStyle name="20% - Акцент1 39_ИД106142010 ДО 17.09.14" xfId="181"/>
    <cellStyle name="20% - Акцент1 4" xfId="182"/>
    <cellStyle name="20% - Акцент1 40" xfId="183"/>
    <cellStyle name="20% - Акцент1 40 2" xfId="184"/>
    <cellStyle name="20% - Акцент1 40 3" xfId="185"/>
    <cellStyle name="20% - Акцент1 40 4" xfId="186"/>
    <cellStyle name="20% - Акцент1 40_ИД106142010 ДО 17.09.14" xfId="187"/>
    <cellStyle name="20% - Акцент1 41" xfId="188"/>
    <cellStyle name="20% - Акцент1 41 2" xfId="189"/>
    <cellStyle name="20% - Акцент1 41 3" xfId="190"/>
    <cellStyle name="20% - Акцент1 41 4" xfId="191"/>
    <cellStyle name="20% - Акцент1 41_ИД106142010 ДО 17.09.14" xfId="192"/>
    <cellStyle name="20% - Акцент1 42" xfId="193"/>
    <cellStyle name="20% - Акцент1 42 2" xfId="194"/>
    <cellStyle name="20% - Акцент1 42 3" xfId="195"/>
    <cellStyle name="20% - Акцент1 42 4" xfId="196"/>
    <cellStyle name="20% - Акцент1 42_ИД106142010 ДО 17.09.14" xfId="197"/>
    <cellStyle name="20% - Акцент1 43" xfId="198"/>
    <cellStyle name="20% - Акцент1 43 2" xfId="199"/>
    <cellStyle name="20% - Акцент1 43 3" xfId="200"/>
    <cellStyle name="20% - Акцент1 43 4" xfId="201"/>
    <cellStyle name="20% - Акцент1 43_ИД106142010 ДО 17.09.14" xfId="202"/>
    <cellStyle name="20% - Акцент1 44" xfId="203"/>
    <cellStyle name="20% - Акцент1 44 2" xfId="204"/>
    <cellStyle name="20% - Акцент1 44 3" xfId="205"/>
    <cellStyle name="20% - Акцент1 44 4" xfId="206"/>
    <cellStyle name="20% - Акцент1 44_ИД106142010 ДО 17.09.14" xfId="207"/>
    <cellStyle name="20% - Акцент1 45" xfId="208"/>
    <cellStyle name="20% - Акцент1 45 2" xfId="209"/>
    <cellStyle name="20% - Акцент1 45 3" xfId="210"/>
    <cellStyle name="20% - Акцент1 45 4" xfId="211"/>
    <cellStyle name="20% - Акцент1 45_ИД106142010 ДО 17.09.14" xfId="212"/>
    <cellStyle name="20% - Акцент1 46" xfId="213"/>
    <cellStyle name="20% - Акцент1 46 2" xfId="214"/>
    <cellStyle name="20% - Акцент1 46 3" xfId="215"/>
    <cellStyle name="20% - Акцент1 46 4" xfId="216"/>
    <cellStyle name="20% - Акцент1 46_ИД106142010 ДО 17.09.14" xfId="217"/>
    <cellStyle name="20% - Акцент1 47" xfId="218"/>
    <cellStyle name="20% - Акцент1 47 2" xfId="219"/>
    <cellStyle name="20% - Акцент1 47 3" xfId="220"/>
    <cellStyle name="20% - Акцент1 47 4" xfId="221"/>
    <cellStyle name="20% - Акцент1 47_ИД106142010 ДО 17.09.14" xfId="222"/>
    <cellStyle name="20% - Акцент1 48" xfId="223"/>
    <cellStyle name="20% - Акцент1 48 2" xfId="224"/>
    <cellStyle name="20% - Акцент1 48 3" xfId="225"/>
    <cellStyle name="20% - Акцент1 48 4" xfId="226"/>
    <cellStyle name="20% - Акцент1 48_ИД106142010 ДО 17.09.14" xfId="227"/>
    <cellStyle name="20% - Акцент1 49" xfId="228"/>
    <cellStyle name="20% - Акцент1 49 2" xfId="229"/>
    <cellStyle name="20% - Акцент1 49 3" xfId="230"/>
    <cellStyle name="20% - Акцент1 49 4" xfId="231"/>
    <cellStyle name="20% - Акцент1 49_ИД106142010 ДО 17.09.14" xfId="232"/>
    <cellStyle name="20% - Акцент1 5" xfId="233"/>
    <cellStyle name="20% - Акцент1 50" xfId="234"/>
    <cellStyle name="20% - Акцент1 50 2" xfId="235"/>
    <cellStyle name="20% - Акцент1 50 3" xfId="3479"/>
    <cellStyle name="20% - Акцент1 50 4" xfId="3480"/>
    <cellStyle name="20% - Акцент1 50_ИД106142010 ДО 17.09.14" xfId="236"/>
    <cellStyle name="20% - Акцент1 51" xfId="237"/>
    <cellStyle name="20% - Акцент1 51 2" xfId="238"/>
    <cellStyle name="20% - Акцент1 51 3" xfId="3481"/>
    <cellStyle name="20% - Акцент1 51 4" xfId="3482"/>
    <cellStyle name="20% - Акцент1 51_ИД106142010 ДО 17.09.14" xfId="239"/>
    <cellStyle name="20% - Акцент1 52" xfId="240"/>
    <cellStyle name="20% - Акцент1 52 2" xfId="241"/>
    <cellStyle name="20% - Акцент1 52 3" xfId="3483"/>
    <cellStyle name="20% - Акцент1 52 4" xfId="3484"/>
    <cellStyle name="20% - Акцент1 52_ИД106142010 ДО 17.09.14" xfId="242"/>
    <cellStyle name="20% - Акцент1 53" xfId="243"/>
    <cellStyle name="20% - Акцент1 53 2" xfId="244"/>
    <cellStyle name="20% - Акцент1 53 3" xfId="3485"/>
    <cellStyle name="20% - Акцент1 53 4" xfId="3486"/>
    <cellStyle name="20% - Акцент1 53_ИД106142010 ДО 17.09.14" xfId="245"/>
    <cellStyle name="20% - Акцент1 54" xfId="246"/>
    <cellStyle name="20% - Акцент1 54 2" xfId="247"/>
    <cellStyle name="20% - Акцент1 54 3" xfId="3487"/>
    <cellStyle name="20% - Акцент1 54 4" xfId="3488"/>
    <cellStyle name="20% - Акцент1 54_ИД106142010 ДО 17.09.14" xfId="248"/>
    <cellStyle name="20% - Акцент1 55" xfId="249"/>
    <cellStyle name="20% - Акцент1 55 2" xfId="250"/>
    <cellStyle name="20% - Акцент1 55 3" xfId="3489"/>
    <cellStyle name="20% - Акцент1 55 4" xfId="3490"/>
    <cellStyle name="20% - Акцент1 55_ИД106142010 ДО 17.09.14" xfId="251"/>
    <cellStyle name="20% - Акцент1 56" xfId="252"/>
    <cellStyle name="20% - Акцент1 56 2" xfId="253"/>
    <cellStyle name="20% - Акцент1 56 3" xfId="3491"/>
    <cellStyle name="20% - Акцент1 56 4" xfId="3492"/>
    <cellStyle name="20% - Акцент1 56_ИД106142010 ДО 17.09.14" xfId="254"/>
    <cellStyle name="20% - Акцент1 57" xfId="255"/>
    <cellStyle name="20% - Акцент1 57 2" xfId="256"/>
    <cellStyle name="20% - Акцент1 57 3" xfId="3493"/>
    <cellStyle name="20% - Акцент1 57 4" xfId="3494"/>
    <cellStyle name="20% - Акцент1 57_ИД106142010 ДО 17.09.14" xfId="257"/>
    <cellStyle name="20% - Акцент1 58" xfId="258"/>
    <cellStyle name="20% - Акцент1 58 2" xfId="259"/>
    <cellStyle name="20% - Акцент1 58 3" xfId="3495"/>
    <cellStyle name="20% - Акцент1 58 4" xfId="3496"/>
    <cellStyle name="20% - Акцент1 58_ИД106142010 ДО 17.09.14" xfId="260"/>
    <cellStyle name="20% - Акцент1 59" xfId="261"/>
    <cellStyle name="20% - Акцент1 59 2" xfId="262"/>
    <cellStyle name="20% - Акцент1 59 3" xfId="3497"/>
    <cellStyle name="20% - Акцент1 59 4" xfId="3498"/>
    <cellStyle name="20% - Акцент1 59_ИД106142010 ДО 17.09.14" xfId="263"/>
    <cellStyle name="20% - Акцент1 6" xfId="264"/>
    <cellStyle name="20% - Акцент1 60" xfId="265"/>
    <cellStyle name="20% - Акцент1 60 2" xfId="266"/>
    <cellStyle name="20% - Акцент1 60 3" xfId="3499"/>
    <cellStyle name="20% - Акцент1 60 4" xfId="3500"/>
    <cellStyle name="20% - Акцент1 60_ИД106142010 ДО 17.09.14" xfId="267"/>
    <cellStyle name="20% - Акцент1 61" xfId="268"/>
    <cellStyle name="20% - Акцент1 61 2" xfId="269"/>
    <cellStyle name="20% - Акцент1 61 3" xfId="3501"/>
    <cellStyle name="20% - Акцент1 61 4" xfId="3502"/>
    <cellStyle name="20% - Акцент1 61_ИД106142010 ДО 17.09.14" xfId="270"/>
    <cellStyle name="20% - Акцент1 62" xfId="271"/>
    <cellStyle name="20% - Акцент1 62 2" xfId="272"/>
    <cellStyle name="20% - Акцент1 62 3" xfId="3503"/>
    <cellStyle name="20% - Акцент1 62 4" xfId="3504"/>
    <cellStyle name="20% - Акцент1 62_ИД106142010 ДО 17.09.14" xfId="273"/>
    <cellStyle name="20% - Акцент1 63" xfId="274"/>
    <cellStyle name="20% - Акцент1 63 2" xfId="275"/>
    <cellStyle name="20% - Акцент1 63 3" xfId="3505"/>
    <cellStyle name="20% - Акцент1 63 4" xfId="3506"/>
    <cellStyle name="20% - Акцент1 63_ИД106142010 ДО 17.09.14" xfId="276"/>
    <cellStyle name="20% - Акцент1 64" xfId="277"/>
    <cellStyle name="20% - Акцент1 64 2" xfId="278"/>
    <cellStyle name="20% - Акцент1 64 3" xfId="3507"/>
    <cellStyle name="20% - Акцент1 64 4" xfId="3508"/>
    <cellStyle name="20% - Акцент1 64_ИД106142010 ДО 17.09.14" xfId="279"/>
    <cellStyle name="20% - Акцент1 65" xfId="280"/>
    <cellStyle name="20% - Акцент1 65 2" xfId="281"/>
    <cellStyle name="20% - Акцент1 65 3" xfId="3509"/>
    <cellStyle name="20% - Акцент1 65 4" xfId="3510"/>
    <cellStyle name="20% - Акцент1 65_ИД106142010 ДО 17.09.14" xfId="282"/>
    <cellStyle name="20% - Акцент1 66" xfId="283"/>
    <cellStyle name="20% - Акцент1 66 2" xfId="284"/>
    <cellStyle name="20% - Акцент1 66 3" xfId="3511"/>
    <cellStyle name="20% - Акцент1 66 4" xfId="3512"/>
    <cellStyle name="20% - Акцент1 67" xfId="285"/>
    <cellStyle name="20% - Акцент1 67 2" xfId="286"/>
    <cellStyle name="20% - Акцент1 67 3" xfId="3513"/>
    <cellStyle name="20% - Акцент1 67 4" xfId="3514"/>
    <cellStyle name="20% - Акцент1 68" xfId="287"/>
    <cellStyle name="20% - Акцент1 68 2" xfId="288"/>
    <cellStyle name="20% - Акцент1 68 3" xfId="3515"/>
    <cellStyle name="20% - Акцент1 68 4" xfId="3516"/>
    <cellStyle name="20% - Акцент1 69" xfId="289"/>
    <cellStyle name="20% - Акцент1 69 2" xfId="290"/>
    <cellStyle name="20% - Акцент1 69 3" xfId="3517"/>
    <cellStyle name="20% - Акцент1 69 4" xfId="3518"/>
    <cellStyle name="20% - Акцент1 7" xfId="291"/>
    <cellStyle name="20% - Акцент1 70" xfId="292"/>
    <cellStyle name="20% - Акцент1 70 2" xfId="293"/>
    <cellStyle name="20% - Акцент1 70 3" xfId="3519"/>
    <cellStyle name="20% - Акцент1 70 4" xfId="3520"/>
    <cellStyle name="20% - Акцент1 71" xfId="294"/>
    <cellStyle name="20% - Акцент1 71 2" xfId="295"/>
    <cellStyle name="20% - Акцент1 71 3" xfId="3521"/>
    <cellStyle name="20% - Акцент1 71 4" xfId="3522"/>
    <cellStyle name="20% - Акцент1 72" xfId="296"/>
    <cellStyle name="20% - Акцент1 72 2" xfId="297"/>
    <cellStyle name="20% - Акцент1 72 3" xfId="3523"/>
    <cellStyle name="20% - Акцент1 72 4" xfId="3524"/>
    <cellStyle name="20% - Акцент1 73" xfId="298"/>
    <cellStyle name="20% - Акцент1 73 2" xfId="299"/>
    <cellStyle name="20% - Акцент1 73 3" xfId="3525"/>
    <cellStyle name="20% - Акцент1 73 4" xfId="3526"/>
    <cellStyle name="20% - Акцент1 74" xfId="300"/>
    <cellStyle name="20% - Акцент1 74 2" xfId="301"/>
    <cellStyle name="20% - Акцент1 74 3" xfId="3527"/>
    <cellStyle name="20% - Акцент1 74 4" xfId="3528"/>
    <cellStyle name="20% - Акцент1 75" xfId="302"/>
    <cellStyle name="20% - Акцент1 75 2" xfId="303"/>
    <cellStyle name="20% - Акцент1 75 3" xfId="3529"/>
    <cellStyle name="20% - Акцент1 75 4" xfId="3530"/>
    <cellStyle name="20% - Акцент1 76" xfId="304"/>
    <cellStyle name="20% - Акцент1 76 2" xfId="305"/>
    <cellStyle name="20% - Акцент1 76 3" xfId="3531"/>
    <cellStyle name="20% - Акцент1 76 4" xfId="3532"/>
    <cellStyle name="20% - Акцент1 77" xfId="306"/>
    <cellStyle name="20% - Акцент1 77 2" xfId="307"/>
    <cellStyle name="20% - Акцент1 77 3" xfId="3533"/>
    <cellStyle name="20% - Акцент1 77 4" xfId="3534"/>
    <cellStyle name="20% - Акцент1 78" xfId="308"/>
    <cellStyle name="20% - Акцент1 78 2" xfId="309"/>
    <cellStyle name="20% - Акцент1 78 3" xfId="3535"/>
    <cellStyle name="20% - Акцент1 78 4" xfId="3536"/>
    <cellStyle name="20% - Акцент1 79" xfId="310"/>
    <cellStyle name="20% - Акцент1 79 2" xfId="311"/>
    <cellStyle name="20% - Акцент1 79 3" xfId="3537"/>
    <cellStyle name="20% - Акцент1 79 4" xfId="3538"/>
    <cellStyle name="20% - Акцент1 8" xfId="312"/>
    <cellStyle name="20% - Акцент1 80" xfId="313"/>
    <cellStyle name="20% - Акцент1 80 2" xfId="314"/>
    <cellStyle name="20% - Акцент1 80 3" xfId="3539"/>
    <cellStyle name="20% - Акцент1 80 4" xfId="3540"/>
    <cellStyle name="20% - Акцент1 81" xfId="315"/>
    <cellStyle name="20% - Акцент1 81 2" xfId="316"/>
    <cellStyle name="20% - Акцент1 81 3" xfId="3541"/>
    <cellStyle name="20% - Акцент1 81 4" xfId="3542"/>
    <cellStyle name="20% - Акцент1 82" xfId="317"/>
    <cellStyle name="20% - Акцент1 82 2" xfId="318"/>
    <cellStyle name="20% - Акцент1 82 3" xfId="3543"/>
    <cellStyle name="20% - Акцент1 82 4" xfId="3544"/>
    <cellStyle name="20% - Акцент1 83" xfId="319"/>
    <cellStyle name="20% - Акцент1 83 2" xfId="320"/>
    <cellStyle name="20% - Акцент1 83 3" xfId="3545"/>
    <cellStyle name="20% - Акцент1 83 4" xfId="3546"/>
    <cellStyle name="20% - Акцент1 84" xfId="321"/>
    <cellStyle name="20% - Акцент1 84 2" xfId="322"/>
    <cellStyle name="20% - Акцент1 84 3" xfId="3547"/>
    <cellStyle name="20% - Акцент1 84 4" xfId="3548"/>
    <cellStyle name="20% - Акцент1 85" xfId="323"/>
    <cellStyle name="20% - Акцент1 85 2" xfId="324"/>
    <cellStyle name="20% - Акцент1 85 3" xfId="3549"/>
    <cellStyle name="20% - Акцент1 85 4" xfId="3550"/>
    <cellStyle name="20% - Акцент1 86" xfId="325"/>
    <cellStyle name="20% - Акцент1 86 2" xfId="326"/>
    <cellStyle name="20% - Акцент1 86 3" xfId="3551"/>
    <cellStyle name="20% - Акцент1 86 4" xfId="3552"/>
    <cellStyle name="20% - Акцент1 87" xfId="327"/>
    <cellStyle name="20% - Акцент1 87 2" xfId="328"/>
    <cellStyle name="20% - Акцент1 87 3" xfId="3553"/>
    <cellStyle name="20% - Акцент1 87 4" xfId="3554"/>
    <cellStyle name="20% - Акцент1 88" xfId="329"/>
    <cellStyle name="20% - Акцент1 88 2" xfId="330"/>
    <cellStyle name="20% - Акцент1 88 3" xfId="3555"/>
    <cellStyle name="20% - Акцент1 88 4" xfId="3556"/>
    <cellStyle name="20% - Акцент1 89" xfId="331"/>
    <cellStyle name="20% - Акцент1 89 2" xfId="332"/>
    <cellStyle name="20% - Акцент1 89 3" xfId="3557"/>
    <cellStyle name="20% - Акцент1 89 4" xfId="3558"/>
    <cellStyle name="20% - Акцент1 9" xfId="333"/>
    <cellStyle name="20% - Акцент1 90" xfId="334"/>
    <cellStyle name="20% - Акцент1 90 2" xfId="335"/>
    <cellStyle name="20% - Акцент1 90 3" xfId="3559"/>
    <cellStyle name="20% - Акцент1 90 4" xfId="3560"/>
    <cellStyle name="20% - Акцент1 91" xfId="336"/>
    <cellStyle name="20% - Акцент1 91 2" xfId="337"/>
    <cellStyle name="20% - Акцент1 91 3" xfId="3561"/>
    <cellStyle name="20% - Акцент1 91 4" xfId="3562"/>
    <cellStyle name="20% - Акцент1 92" xfId="338"/>
    <cellStyle name="20% - Акцент1 92 2" xfId="339"/>
    <cellStyle name="20% - Акцент1 92 3" xfId="3563"/>
    <cellStyle name="20% - Акцент1 92 4" xfId="3564"/>
    <cellStyle name="20% - Акцент1 93" xfId="340"/>
    <cellStyle name="20% - Акцент1 93 2" xfId="341"/>
    <cellStyle name="20% - Акцент1 93 3" xfId="3565"/>
    <cellStyle name="20% - Акцент1 93 4" xfId="3566"/>
    <cellStyle name="20% - Акцент1 94" xfId="342"/>
    <cellStyle name="20% - Акцент1 94 2" xfId="343"/>
    <cellStyle name="20% - Акцент1 94 3" xfId="3567"/>
    <cellStyle name="20% - Акцент1 94 4" xfId="3568"/>
    <cellStyle name="20% - Акцент1 95" xfId="344"/>
    <cellStyle name="20% - Акцент1 95 2" xfId="345"/>
    <cellStyle name="20% - Акцент1 96" xfId="346"/>
    <cellStyle name="20% - Акцент1 96 2" xfId="347"/>
    <cellStyle name="20% - Акцент1 97" xfId="348"/>
    <cellStyle name="20% - Акцент1 97 2" xfId="349"/>
    <cellStyle name="20% - Акцент1 98" xfId="350"/>
    <cellStyle name="20% - Акцент1 98 2" xfId="351"/>
    <cellStyle name="20% - Акцент1 99" xfId="352"/>
    <cellStyle name="20% - Акцент1 99 2" xfId="353"/>
    <cellStyle name="20% - Акцент2 10" xfId="354"/>
    <cellStyle name="20% - Акцент2 100" xfId="355"/>
    <cellStyle name="20% - Акцент2 100 2" xfId="356"/>
    <cellStyle name="20% - Акцент2 101" xfId="357"/>
    <cellStyle name="20% - Акцент2 101 2" xfId="358"/>
    <cellStyle name="20% - Акцент2 102" xfId="359"/>
    <cellStyle name="20% - Акцент2 102 2" xfId="360"/>
    <cellStyle name="20% - Акцент2 103" xfId="361"/>
    <cellStyle name="20% - Акцент2 103 2" xfId="362"/>
    <cellStyle name="20% - Акцент2 104" xfId="363"/>
    <cellStyle name="20% - Акцент2 104 2" xfId="364"/>
    <cellStyle name="20% - Акцент2 105" xfId="365"/>
    <cellStyle name="20% - Акцент2 105 2" xfId="366"/>
    <cellStyle name="20% - Акцент2 106" xfId="367"/>
    <cellStyle name="20% - Акцент2 106 2" xfId="368"/>
    <cellStyle name="20% - Акцент2 107" xfId="369"/>
    <cellStyle name="20% - Акцент2 107 2" xfId="370"/>
    <cellStyle name="20% - Акцент2 108" xfId="371"/>
    <cellStyle name="20% - Акцент2 108 2" xfId="372"/>
    <cellStyle name="20% - Акцент2 109" xfId="373"/>
    <cellStyle name="20% - Акцент2 109 2" xfId="374"/>
    <cellStyle name="20% - Акцент2 11" xfId="375"/>
    <cellStyle name="20% - Акцент2 110" xfId="376"/>
    <cellStyle name="20% - Акцент2 110 2" xfId="377"/>
    <cellStyle name="20% - Акцент2 111" xfId="378"/>
    <cellStyle name="20% - Акцент2 111 2" xfId="379"/>
    <cellStyle name="20% - Акцент2 112" xfId="380"/>
    <cellStyle name="20% - Акцент2 112 2" xfId="381"/>
    <cellStyle name="20% - Акцент2 113" xfId="382"/>
    <cellStyle name="20% - Акцент2 113 2" xfId="383"/>
    <cellStyle name="20% - Акцент2 114" xfId="384"/>
    <cellStyle name="20% - Акцент2 114 2" xfId="385"/>
    <cellStyle name="20% - Акцент2 115" xfId="386"/>
    <cellStyle name="20% - Акцент2 115 2" xfId="387"/>
    <cellStyle name="20% - Акцент2 116" xfId="388"/>
    <cellStyle name="20% - Акцент2 116 2" xfId="389"/>
    <cellStyle name="20% - Акцент2 117" xfId="390"/>
    <cellStyle name="20% - Акцент2 117 2" xfId="391"/>
    <cellStyle name="20% - Акцент2 118" xfId="392"/>
    <cellStyle name="20% - Акцент2 118 2" xfId="393"/>
    <cellStyle name="20% - Акцент2 119" xfId="394"/>
    <cellStyle name="20% - Акцент2 119 2" xfId="395"/>
    <cellStyle name="20% - Акцент2 12" xfId="396"/>
    <cellStyle name="20% - Акцент2 120" xfId="397"/>
    <cellStyle name="20% - Акцент2 120 2" xfId="398"/>
    <cellStyle name="20% - Акцент2 121" xfId="399"/>
    <cellStyle name="20% - Акцент2 121 2" xfId="400"/>
    <cellStyle name="20% - Акцент2 122" xfId="401"/>
    <cellStyle name="20% - Акцент2 122 2" xfId="402"/>
    <cellStyle name="20% - Акцент2 123" xfId="403"/>
    <cellStyle name="20% - Акцент2 123 2" xfId="404"/>
    <cellStyle name="20% - Акцент2 124" xfId="405"/>
    <cellStyle name="20% - Акцент2 124 2" xfId="406"/>
    <cellStyle name="20% - Акцент2 125" xfId="407"/>
    <cellStyle name="20% - Акцент2 125 2" xfId="408"/>
    <cellStyle name="20% - Акцент2 126" xfId="409"/>
    <cellStyle name="20% - Акцент2 126 2" xfId="410"/>
    <cellStyle name="20% - Акцент2 127" xfId="411"/>
    <cellStyle name="20% - Акцент2 127 2" xfId="412"/>
    <cellStyle name="20% - Акцент2 128" xfId="413"/>
    <cellStyle name="20% - Акцент2 13" xfId="414"/>
    <cellStyle name="20% - Акцент2 14" xfId="415"/>
    <cellStyle name="20% - Акцент2 15" xfId="416"/>
    <cellStyle name="20% - Акцент2 16" xfId="417"/>
    <cellStyle name="20% - Акцент2 17" xfId="418"/>
    <cellStyle name="20% - Акцент2 18" xfId="419"/>
    <cellStyle name="20% - Акцент2 19" xfId="420"/>
    <cellStyle name="20% - Акцент2 19 2" xfId="421"/>
    <cellStyle name="20% - Акцент2 19 3" xfId="422"/>
    <cellStyle name="20% - Акцент2 19 4" xfId="423"/>
    <cellStyle name="20% - Акцент2 19_ИД106142010 ДО 17.09.14" xfId="424"/>
    <cellStyle name="20% - Акцент2 2" xfId="425"/>
    <cellStyle name="20% - Акцент2 2 2" xfId="426"/>
    <cellStyle name="20% - Акцент2 2 3" xfId="427"/>
    <cellStyle name="20% - Акцент2 20" xfId="428"/>
    <cellStyle name="20% - Акцент2 20 2" xfId="429"/>
    <cellStyle name="20% - Акцент2 20 3" xfId="430"/>
    <cellStyle name="20% - Акцент2 20 4" xfId="431"/>
    <cellStyle name="20% - Акцент2 20_ИД106142010 ДО 17.09.14" xfId="432"/>
    <cellStyle name="20% - Акцент2 21" xfId="433"/>
    <cellStyle name="20% - Акцент2 21 2" xfId="434"/>
    <cellStyle name="20% - Акцент2 21 3" xfId="435"/>
    <cellStyle name="20% - Акцент2 21 4" xfId="436"/>
    <cellStyle name="20% - Акцент2 21_ИД106142010 ДО 17.09.14" xfId="437"/>
    <cellStyle name="20% - Акцент2 22" xfId="438"/>
    <cellStyle name="20% - Акцент2 22 2" xfId="439"/>
    <cellStyle name="20% - Акцент2 22 3" xfId="440"/>
    <cellStyle name="20% - Акцент2 22 4" xfId="441"/>
    <cellStyle name="20% - Акцент2 22_ИД106142010 ДО 17.09.14" xfId="442"/>
    <cellStyle name="20% - Акцент2 23" xfId="443"/>
    <cellStyle name="20% - Акцент2 23 2" xfId="444"/>
    <cellStyle name="20% - Акцент2 23 3" xfId="445"/>
    <cellStyle name="20% - Акцент2 23 4" xfId="446"/>
    <cellStyle name="20% - Акцент2 23_ИД106142010 ДО 17.09.14" xfId="447"/>
    <cellStyle name="20% - Акцент2 24" xfId="448"/>
    <cellStyle name="20% - Акцент2 24 2" xfId="449"/>
    <cellStyle name="20% - Акцент2 24 3" xfId="450"/>
    <cellStyle name="20% - Акцент2 24 4" xfId="451"/>
    <cellStyle name="20% - Акцент2 24_ИД106142010 ДО 17.09.14" xfId="452"/>
    <cellStyle name="20% - Акцент2 25" xfId="453"/>
    <cellStyle name="20% - Акцент2 25 2" xfId="454"/>
    <cellStyle name="20% - Акцент2 25 3" xfId="455"/>
    <cellStyle name="20% - Акцент2 25 4" xfId="456"/>
    <cellStyle name="20% - Акцент2 25_ИД106142010 ДО 17.09.14" xfId="457"/>
    <cellStyle name="20% - Акцент2 26" xfId="458"/>
    <cellStyle name="20% - Акцент2 26 2" xfId="459"/>
    <cellStyle name="20% - Акцент2 26 3" xfId="460"/>
    <cellStyle name="20% - Акцент2 26 4" xfId="461"/>
    <cellStyle name="20% - Акцент2 26_ИД106142010 ДО 17.09.14" xfId="462"/>
    <cellStyle name="20% - Акцент2 27" xfId="463"/>
    <cellStyle name="20% - Акцент2 27 2" xfId="464"/>
    <cellStyle name="20% - Акцент2 27 3" xfId="465"/>
    <cellStyle name="20% - Акцент2 27 4" xfId="466"/>
    <cellStyle name="20% - Акцент2 27_ИД106142010 ДО 17.09.14" xfId="467"/>
    <cellStyle name="20% - Акцент2 28" xfId="468"/>
    <cellStyle name="20% - Акцент2 28 2" xfId="469"/>
    <cellStyle name="20% - Акцент2 28 3" xfId="470"/>
    <cellStyle name="20% - Акцент2 28 4" xfId="471"/>
    <cellStyle name="20% - Акцент2 28_ИД106142010 ДО 17.09.14" xfId="472"/>
    <cellStyle name="20% - Акцент2 29" xfId="473"/>
    <cellStyle name="20% - Акцент2 29 2" xfId="474"/>
    <cellStyle name="20% - Акцент2 29 3" xfId="475"/>
    <cellStyle name="20% - Акцент2 29 4" xfId="476"/>
    <cellStyle name="20% - Акцент2 29_ИД106142010 ДО 17.09.14" xfId="477"/>
    <cellStyle name="20% - Акцент2 3" xfId="478"/>
    <cellStyle name="20% - Акцент2 30" xfId="479"/>
    <cellStyle name="20% - Акцент2 30 2" xfId="480"/>
    <cellStyle name="20% - Акцент2 30 3" xfId="481"/>
    <cellStyle name="20% - Акцент2 30 4" xfId="482"/>
    <cellStyle name="20% - Акцент2 30_ИД106142010 ДО 17.09.14" xfId="483"/>
    <cellStyle name="20% - Акцент2 31" xfId="484"/>
    <cellStyle name="20% - Акцент2 31 2" xfId="485"/>
    <cellStyle name="20% - Акцент2 31 3" xfId="486"/>
    <cellStyle name="20% - Акцент2 31 4" xfId="487"/>
    <cellStyle name="20% - Акцент2 31_ИД106142010 ДО 17.09.14" xfId="488"/>
    <cellStyle name="20% - Акцент2 32" xfId="489"/>
    <cellStyle name="20% - Акцент2 32 2" xfId="490"/>
    <cellStyle name="20% - Акцент2 32 3" xfId="491"/>
    <cellStyle name="20% - Акцент2 32 4" xfId="492"/>
    <cellStyle name="20% - Акцент2 32_ИД106142010 ДО 17.09.14" xfId="493"/>
    <cellStyle name="20% - Акцент2 33" xfId="494"/>
    <cellStyle name="20% - Акцент2 33 2" xfId="495"/>
    <cellStyle name="20% - Акцент2 33 3" xfId="496"/>
    <cellStyle name="20% - Акцент2 33 4" xfId="497"/>
    <cellStyle name="20% - Акцент2 33_ИД106142010 ДО 17.09.14" xfId="498"/>
    <cellStyle name="20% - Акцент2 34" xfId="499"/>
    <cellStyle name="20% - Акцент2 34 2" xfId="500"/>
    <cellStyle name="20% - Акцент2 34 3" xfId="501"/>
    <cellStyle name="20% - Акцент2 34 4" xfId="502"/>
    <cellStyle name="20% - Акцент2 34_ИД106142010 ДО 17.09.14" xfId="503"/>
    <cellStyle name="20% - Акцент2 35" xfId="504"/>
    <cellStyle name="20% - Акцент2 35 2" xfId="505"/>
    <cellStyle name="20% - Акцент2 35 3" xfId="506"/>
    <cellStyle name="20% - Акцент2 35 4" xfId="507"/>
    <cellStyle name="20% - Акцент2 35_ИД106142010 ДО 17.09.14" xfId="508"/>
    <cellStyle name="20% - Акцент2 36" xfId="509"/>
    <cellStyle name="20% - Акцент2 36 2" xfId="510"/>
    <cellStyle name="20% - Акцент2 36 3" xfId="511"/>
    <cellStyle name="20% - Акцент2 36 4" xfId="512"/>
    <cellStyle name="20% - Акцент2 36_ИД106142010 ДО 17.09.14" xfId="513"/>
    <cellStyle name="20% - Акцент2 37" xfId="514"/>
    <cellStyle name="20% - Акцент2 37 2" xfId="515"/>
    <cellStyle name="20% - Акцент2 37 3" xfId="516"/>
    <cellStyle name="20% - Акцент2 37 4" xfId="517"/>
    <cellStyle name="20% - Акцент2 37_ИД106142010 ДО 17.09.14" xfId="518"/>
    <cellStyle name="20% - Акцент2 38" xfId="519"/>
    <cellStyle name="20% - Акцент2 38 2" xfId="520"/>
    <cellStyle name="20% - Акцент2 38 3" xfId="521"/>
    <cellStyle name="20% - Акцент2 38 4" xfId="522"/>
    <cellStyle name="20% - Акцент2 38_ИД106142010 ДО 17.09.14" xfId="523"/>
    <cellStyle name="20% - Акцент2 39" xfId="524"/>
    <cellStyle name="20% - Акцент2 39 2" xfId="525"/>
    <cellStyle name="20% - Акцент2 39 3" xfId="526"/>
    <cellStyle name="20% - Акцент2 39 4" xfId="527"/>
    <cellStyle name="20% - Акцент2 39_ИД106142010 ДО 17.09.14" xfId="528"/>
    <cellStyle name="20% - Акцент2 4" xfId="529"/>
    <cellStyle name="20% - Акцент2 40" xfId="530"/>
    <cellStyle name="20% - Акцент2 40 2" xfId="531"/>
    <cellStyle name="20% - Акцент2 40 3" xfId="532"/>
    <cellStyle name="20% - Акцент2 40 4" xfId="533"/>
    <cellStyle name="20% - Акцент2 40_ИД106142010 ДО 17.09.14" xfId="534"/>
    <cellStyle name="20% - Акцент2 41" xfId="535"/>
    <cellStyle name="20% - Акцент2 41 2" xfId="536"/>
    <cellStyle name="20% - Акцент2 41 3" xfId="537"/>
    <cellStyle name="20% - Акцент2 41 4" xfId="538"/>
    <cellStyle name="20% - Акцент2 41_ИД106142010 ДО 17.09.14" xfId="539"/>
    <cellStyle name="20% - Акцент2 42" xfId="540"/>
    <cellStyle name="20% - Акцент2 42 2" xfId="541"/>
    <cellStyle name="20% - Акцент2 42 3" xfId="542"/>
    <cellStyle name="20% - Акцент2 42 4" xfId="543"/>
    <cellStyle name="20% - Акцент2 42_ИД106142010 ДО 17.09.14" xfId="544"/>
    <cellStyle name="20% - Акцент2 43" xfId="545"/>
    <cellStyle name="20% - Акцент2 43 2" xfId="546"/>
    <cellStyle name="20% - Акцент2 43 3" xfId="547"/>
    <cellStyle name="20% - Акцент2 43 4" xfId="548"/>
    <cellStyle name="20% - Акцент2 43_ИД106142010 ДО 17.09.14" xfId="549"/>
    <cellStyle name="20% - Акцент2 44" xfId="550"/>
    <cellStyle name="20% - Акцент2 44 2" xfId="551"/>
    <cellStyle name="20% - Акцент2 44 3" xfId="552"/>
    <cellStyle name="20% - Акцент2 44 4" xfId="553"/>
    <cellStyle name="20% - Акцент2 44_ИД106142010 ДО 17.09.14" xfId="554"/>
    <cellStyle name="20% - Акцент2 45" xfId="555"/>
    <cellStyle name="20% - Акцент2 45 2" xfId="556"/>
    <cellStyle name="20% - Акцент2 45 3" xfId="557"/>
    <cellStyle name="20% - Акцент2 45 4" xfId="558"/>
    <cellStyle name="20% - Акцент2 45_ИД106142010 ДО 17.09.14" xfId="559"/>
    <cellStyle name="20% - Акцент2 46" xfId="560"/>
    <cellStyle name="20% - Акцент2 46 2" xfId="561"/>
    <cellStyle name="20% - Акцент2 46 3" xfId="562"/>
    <cellStyle name="20% - Акцент2 46 4" xfId="563"/>
    <cellStyle name="20% - Акцент2 46_ИД106142010 ДО 17.09.14" xfId="564"/>
    <cellStyle name="20% - Акцент2 47" xfId="565"/>
    <cellStyle name="20% - Акцент2 47 2" xfId="566"/>
    <cellStyle name="20% - Акцент2 47 3" xfId="567"/>
    <cellStyle name="20% - Акцент2 47 4" xfId="568"/>
    <cellStyle name="20% - Акцент2 47_ИД106142010 ДО 17.09.14" xfId="569"/>
    <cellStyle name="20% - Акцент2 48" xfId="570"/>
    <cellStyle name="20% - Акцент2 48 2" xfId="571"/>
    <cellStyle name="20% - Акцент2 48 3" xfId="572"/>
    <cellStyle name="20% - Акцент2 48 4" xfId="573"/>
    <cellStyle name="20% - Акцент2 48_ИД106142010 ДО 17.09.14" xfId="574"/>
    <cellStyle name="20% - Акцент2 49" xfId="575"/>
    <cellStyle name="20% - Акцент2 49 2" xfId="576"/>
    <cellStyle name="20% - Акцент2 49 3" xfId="577"/>
    <cellStyle name="20% - Акцент2 49 4" xfId="578"/>
    <cellStyle name="20% - Акцент2 49_ИД106142010 ДО 17.09.14" xfId="579"/>
    <cellStyle name="20% - Акцент2 5" xfId="580"/>
    <cellStyle name="20% - Акцент2 50" xfId="581"/>
    <cellStyle name="20% - Акцент2 50 2" xfId="582"/>
    <cellStyle name="20% - Акцент2 50 3" xfId="3569"/>
    <cellStyle name="20% - Акцент2 50 4" xfId="3570"/>
    <cellStyle name="20% - Акцент2 50_ИД106142010 ДО 17.09.14" xfId="583"/>
    <cellStyle name="20% - Акцент2 51" xfId="584"/>
    <cellStyle name="20% - Акцент2 51 2" xfId="585"/>
    <cellStyle name="20% - Акцент2 51 3" xfId="3571"/>
    <cellStyle name="20% - Акцент2 51 4" xfId="3572"/>
    <cellStyle name="20% - Акцент2 51_ИД106142010 ДО 17.09.14" xfId="586"/>
    <cellStyle name="20% - Акцент2 52" xfId="587"/>
    <cellStyle name="20% - Акцент2 52 2" xfId="588"/>
    <cellStyle name="20% - Акцент2 52 3" xfId="3573"/>
    <cellStyle name="20% - Акцент2 52 4" xfId="3574"/>
    <cellStyle name="20% - Акцент2 52_ИД106142010 ДО 17.09.14" xfId="589"/>
    <cellStyle name="20% - Акцент2 53" xfId="590"/>
    <cellStyle name="20% - Акцент2 53 2" xfId="591"/>
    <cellStyle name="20% - Акцент2 53 3" xfId="3575"/>
    <cellStyle name="20% - Акцент2 53 4" xfId="3576"/>
    <cellStyle name="20% - Акцент2 53_ИД106142010 ДО 17.09.14" xfId="592"/>
    <cellStyle name="20% - Акцент2 54" xfId="593"/>
    <cellStyle name="20% - Акцент2 54 2" xfId="594"/>
    <cellStyle name="20% - Акцент2 54 3" xfId="3577"/>
    <cellStyle name="20% - Акцент2 54 4" xfId="3578"/>
    <cellStyle name="20% - Акцент2 54_ИД106142010 ДО 17.09.14" xfId="595"/>
    <cellStyle name="20% - Акцент2 55" xfId="596"/>
    <cellStyle name="20% - Акцент2 55 2" xfId="597"/>
    <cellStyle name="20% - Акцент2 55 3" xfId="3579"/>
    <cellStyle name="20% - Акцент2 55 4" xfId="3580"/>
    <cellStyle name="20% - Акцент2 55_ИД106142010 ДО 17.09.14" xfId="598"/>
    <cellStyle name="20% - Акцент2 56" xfId="599"/>
    <cellStyle name="20% - Акцент2 56 2" xfId="600"/>
    <cellStyle name="20% - Акцент2 56 3" xfId="3581"/>
    <cellStyle name="20% - Акцент2 56 4" xfId="3582"/>
    <cellStyle name="20% - Акцент2 56_ИД106142010 ДО 17.09.14" xfId="601"/>
    <cellStyle name="20% - Акцент2 57" xfId="602"/>
    <cellStyle name="20% - Акцент2 57 2" xfId="603"/>
    <cellStyle name="20% - Акцент2 57 3" xfId="3583"/>
    <cellStyle name="20% - Акцент2 57 4" xfId="3584"/>
    <cellStyle name="20% - Акцент2 57_ИД106142010 ДО 17.09.14" xfId="604"/>
    <cellStyle name="20% - Акцент2 58" xfId="605"/>
    <cellStyle name="20% - Акцент2 58 2" xfId="606"/>
    <cellStyle name="20% - Акцент2 58 3" xfId="3585"/>
    <cellStyle name="20% - Акцент2 58 4" xfId="3586"/>
    <cellStyle name="20% - Акцент2 58_ИД106142010 ДО 17.09.14" xfId="607"/>
    <cellStyle name="20% - Акцент2 59" xfId="608"/>
    <cellStyle name="20% - Акцент2 59 2" xfId="609"/>
    <cellStyle name="20% - Акцент2 59 3" xfId="3587"/>
    <cellStyle name="20% - Акцент2 59 4" xfId="3588"/>
    <cellStyle name="20% - Акцент2 59_ИД106142010 ДО 17.09.14" xfId="610"/>
    <cellStyle name="20% - Акцент2 6" xfId="611"/>
    <cellStyle name="20% - Акцент2 60" xfId="612"/>
    <cellStyle name="20% - Акцент2 60 2" xfId="613"/>
    <cellStyle name="20% - Акцент2 60 3" xfId="3589"/>
    <cellStyle name="20% - Акцент2 60 4" xfId="3590"/>
    <cellStyle name="20% - Акцент2 60_ИД106142010 ДО 17.09.14" xfId="614"/>
    <cellStyle name="20% - Акцент2 61" xfId="615"/>
    <cellStyle name="20% - Акцент2 61 2" xfId="616"/>
    <cellStyle name="20% - Акцент2 61 3" xfId="3591"/>
    <cellStyle name="20% - Акцент2 61 4" xfId="3592"/>
    <cellStyle name="20% - Акцент2 61_ИД106142010 ДО 17.09.14" xfId="617"/>
    <cellStyle name="20% - Акцент2 62" xfId="618"/>
    <cellStyle name="20% - Акцент2 62 2" xfId="619"/>
    <cellStyle name="20% - Акцент2 62 3" xfId="3593"/>
    <cellStyle name="20% - Акцент2 62 4" xfId="3594"/>
    <cellStyle name="20% - Акцент2 62_ИД106142010 ДО 17.09.14" xfId="620"/>
    <cellStyle name="20% - Акцент2 63" xfId="621"/>
    <cellStyle name="20% - Акцент2 63 2" xfId="622"/>
    <cellStyle name="20% - Акцент2 63 3" xfId="3595"/>
    <cellStyle name="20% - Акцент2 63 4" xfId="3596"/>
    <cellStyle name="20% - Акцент2 63_ИД106142010 ДО 17.09.14" xfId="623"/>
    <cellStyle name="20% - Акцент2 64" xfId="624"/>
    <cellStyle name="20% - Акцент2 64 2" xfId="625"/>
    <cellStyle name="20% - Акцент2 64 3" xfId="3597"/>
    <cellStyle name="20% - Акцент2 64 4" xfId="3598"/>
    <cellStyle name="20% - Акцент2 64_ИД106142010 ДО 17.09.14" xfId="626"/>
    <cellStyle name="20% - Акцент2 65" xfId="627"/>
    <cellStyle name="20% - Акцент2 65 2" xfId="628"/>
    <cellStyle name="20% - Акцент2 65 3" xfId="3599"/>
    <cellStyle name="20% - Акцент2 65 4" xfId="3600"/>
    <cellStyle name="20% - Акцент2 65_ИД106142010 ДО 17.09.14" xfId="629"/>
    <cellStyle name="20% - Акцент2 66" xfId="630"/>
    <cellStyle name="20% - Акцент2 66 2" xfId="631"/>
    <cellStyle name="20% - Акцент2 66 3" xfId="3601"/>
    <cellStyle name="20% - Акцент2 66 4" xfId="3602"/>
    <cellStyle name="20% - Акцент2 67" xfId="632"/>
    <cellStyle name="20% - Акцент2 67 2" xfId="633"/>
    <cellStyle name="20% - Акцент2 67 3" xfId="3603"/>
    <cellStyle name="20% - Акцент2 67 4" xfId="3604"/>
    <cellStyle name="20% - Акцент2 68" xfId="634"/>
    <cellStyle name="20% - Акцент2 68 2" xfId="635"/>
    <cellStyle name="20% - Акцент2 68 3" xfId="3605"/>
    <cellStyle name="20% - Акцент2 68 4" xfId="3606"/>
    <cellStyle name="20% - Акцент2 69" xfId="636"/>
    <cellStyle name="20% - Акцент2 69 2" xfId="637"/>
    <cellStyle name="20% - Акцент2 69 3" xfId="3607"/>
    <cellStyle name="20% - Акцент2 69 4" xfId="3608"/>
    <cellStyle name="20% - Акцент2 7" xfId="638"/>
    <cellStyle name="20% - Акцент2 70" xfId="639"/>
    <cellStyle name="20% - Акцент2 70 2" xfId="640"/>
    <cellStyle name="20% - Акцент2 70 3" xfId="3609"/>
    <cellStyle name="20% - Акцент2 70 4" xfId="3610"/>
    <cellStyle name="20% - Акцент2 71" xfId="641"/>
    <cellStyle name="20% - Акцент2 71 2" xfId="642"/>
    <cellStyle name="20% - Акцент2 71 3" xfId="3611"/>
    <cellStyle name="20% - Акцент2 71 4" xfId="3612"/>
    <cellStyle name="20% - Акцент2 72" xfId="643"/>
    <cellStyle name="20% - Акцент2 72 2" xfId="644"/>
    <cellStyle name="20% - Акцент2 72 3" xfId="3613"/>
    <cellStyle name="20% - Акцент2 72 4" xfId="3614"/>
    <cellStyle name="20% - Акцент2 73" xfId="645"/>
    <cellStyle name="20% - Акцент2 73 2" xfId="646"/>
    <cellStyle name="20% - Акцент2 73 3" xfId="3615"/>
    <cellStyle name="20% - Акцент2 73 4" xfId="3616"/>
    <cellStyle name="20% - Акцент2 74" xfId="647"/>
    <cellStyle name="20% - Акцент2 74 2" xfId="648"/>
    <cellStyle name="20% - Акцент2 74 3" xfId="3617"/>
    <cellStyle name="20% - Акцент2 74 4" xfId="3618"/>
    <cellStyle name="20% - Акцент2 75" xfId="649"/>
    <cellStyle name="20% - Акцент2 75 2" xfId="650"/>
    <cellStyle name="20% - Акцент2 75 3" xfId="3619"/>
    <cellStyle name="20% - Акцент2 75 4" xfId="3620"/>
    <cellStyle name="20% - Акцент2 76" xfId="651"/>
    <cellStyle name="20% - Акцент2 76 2" xfId="652"/>
    <cellStyle name="20% - Акцент2 76 3" xfId="3621"/>
    <cellStyle name="20% - Акцент2 76 4" xfId="3622"/>
    <cellStyle name="20% - Акцент2 77" xfId="653"/>
    <cellStyle name="20% - Акцент2 77 2" xfId="654"/>
    <cellStyle name="20% - Акцент2 77 3" xfId="3623"/>
    <cellStyle name="20% - Акцент2 77 4" xfId="3624"/>
    <cellStyle name="20% - Акцент2 78" xfId="655"/>
    <cellStyle name="20% - Акцент2 78 2" xfId="656"/>
    <cellStyle name="20% - Акцент2 78 3" xfId="3625"/>
    <cellStyle name="20% - Акцент2 78 4" xfId="3626"/>
    <cellStyle name="20% - Акцент2 79" xfId="657"/>
    <cellStyle name="20% - Акцент2 79 2" xfId="658"/>
    <cellStyle name="20% - Акцент2 79 3" xfId="3627"/>
    <cellStyle name="20% - Акцент2 79 4" xfId="3628"/>
    <cellStyle name="20% - Акцент2 8" xfId="659"/>
    <cellStyle name="20% - Акцент2 80" xfId="660"/>
    <cellStyle name="20% - Акцент2 80 2" xfId="661"/>
    <cellStyle name="20% - Акцент2 80 3" xfId="3629"/>
    <cellStyle name="20% - Акцент2 80 4" xfId="3630"/>
    <cellStyle name="20% - Акцент2 81" xfId="662"/>
    <cellStyle name="20% - Акцент2 81 2" xfId="663"/>
    <cellStyle name="20% - Акцент2 81 3" xfId="3631"/>
    <cellStyle name="20% - Акцент2 81 4" xfId="3632"/>
    <cellStyle name="20% - Акцент2 82" xfId="664"/>
    <cellStyle name="20% - Акцент2 82 2" xfId="665"/>
    <cellStyle name="20% - Акцент2 82 3" xfId="3633"/>
    <cellStyle name="20% - Акцент2 82 4" xfId="3634"/>
    <cellStyle name="20% - Акцент2 83" xfId="666"/>
    <cellStyle name="20% - Акцент2 83 2" xfId="667"/>
    <cellStyle name="20% - Акцент2 83 3" xfId="3635"/>
    <cellStyle name="20% - Акцент2 83 4" xfId="3636"/>
    <cellStyle name="20% - Акцент2 84" xfId="668"/>
    <cellStyle name="20% - Акцент2 84 2" xfId="669"/>
    <cellStyle name="20% - Акцент2 84 3" xfId="3637"/>
    <cellStyle name="20% - Акцент2 84 4" xfId="3638"/>
    <cellStyle name="20% - Акцент2 85" xfId="670"/>
    <cellStyle name="20% - Акцент2 85 2" xfId="671"/>
    <cellStyle name="20% - Акцент2 85 3" xfId="3639"/>
    <cellStyle name="20% - Акцент2 85 4" xfId="3640"/>
    <cellStyle name="20% - Акцент2 86" xfId="672"/>
    <cellStyle name="20% - Акцент2 86 2" xfId="673"/>
    <cellStyle name="20% - Акцент2 86 3" xfId="3641"/>
    <cellStyle name="20% - Акцент2 86 4" xfId="3642"/>
    <cellStyle name="20% - Акцент2 87" xfId="674"/>
    <cellStyle name="20% - Акцент2 87 2" xfId="675"/>
    <cellStyle name="20% - Акцент2 87 3" xfId="3643"/>
    <cellStyle name="20% - Акцент2 87 4" xfId="3644"/>
    <cellStyle name="20% - Акцент2 88" xfId="676"/>
    <cellStyle name="20% - Акцент2 88 2" xfId="677"/>
    <cellStyle name="20% - Акцент2 88 3" xfId="3645"/>
    <cellStyle name="20% - Акцент2 88 4" xfId="3646"/>
    <cellStyle name="20% - Акцент2 89" xfId="678"/>
    <cellStyle name="20% - Акцент2 89 2" xfId="679"/>
    <cellStyle name="20% - Акцент2 89 3" xfId="3647"/>
    <cellStyle name="20% - Акцент2 89 4" xfId="3648"/>
    <cellStyle name="20% - Акцент2 9" xfId="680"/>
    <cellStyle name="20% - Акцент2 90" xfId="681"/>
    <cellStyle name="20% - Акцент2 90 2" xfId="682"/>
    <cellStyle name="20% - Акцент2 90 3" xfId="3649"/>
    <cellStyle name="20% - Акцент2 90 4" xfId="3650"/>
    <cellStyle name="20% - Акцент2 91" xfId="683"/>
    <cellStyle name="20% - Акцент2 91 2" xfId="684"/>
    <cellStyle name="20% - Акцент2 91 3" xfId="3651"/>
    <cellStyle name="20% - Акцент2 91 4" xfId="3652"/>
    <cellStyle name="20% - Акцент2 92" xfId="685"/>
    <cellStyle name="20% - Акцент2 92 2" xfId="686"/>
    <cellStyle name="20% - Акцент2 92 3" xfId="3653"/>
    <cellStyle name="20% - Акцент2 92 4" xfId="3654"/>
    <cellStyle name="20% - Акцент2 93" xfId="687"/>
    <cellStyle name="20% - Акцент2 93 2" xfId="688"/>
    <cellStyle name="20% - Акцент2 93 3" xfId="3655"/>
    <cellStyle name="20% - Акцент2 93 4" xfId="3656"/>
    <cellStyle name="20% - Акцент2 94" xfId="689"/>
    <cellStyle name="20% - Акцент2 94 2" xfId="690"/>
    <cellStyle name="20% - Акцент2 94 3" xfId="3657"/>
    <cellStyle name="20% - Акцент2 94 4" xfId="3658"/>
    <cellStyle name="20% - Акцент2 95" xfId="691"/>
    <cellStyle name="20% - Акцент2 95 2" xfId="692"/>
    <cellStyle name="20% - Акцент2 96" xfId="693"/>
    <cellStyle name="20% - Акцент2 96 2" xfId="694"/>
    <cellStyle name="20% - Акцент2 97" xfId="695"/>
    <cellStyle name="20% - Акцент2 97 2" xfId="696"/>
    <cellStyle name="20% - Акцент2 98" xfId="697"/>
    <cellStyle name="20% - Акцент2 98 2" xfId="698"/>
    <cellStyle name="20% - Акцент2 99" xfId="699"/>
    <cellStyle name="20% - Акцент2 99 2" xfId="700"/>
    <cellStyle name="20% - Акцент3 10" xfId="701"/>
    <cellStyle name="20% - Акцент3 100" xfId="702"/>
    <cellStyle name="20% - Акцент3 100 2" xfId="703"/>
    <cellStyle name="20% - Акцент3 101" xfId="704"/>
    <cellStyle name="20% - Акцент3 101 2" xfId="705"/>
    <cellStyle name="20% - Акцент3 102" xfId="706"/>
    <cellStyle name="20% - Акцент3 102 2" xfId="707"/>
    <cellStyle name="20% - Акцент3 103" xfId="708"/>
    <cellStyle name="20% - Акцент3 103 2" xfId="709"/>
    <cellStyle name="20% - Акцент3 104" xfId="710"/>
    <cellStyle name="20% - Акцент3 104 2" xfId="711"/>
    <cellStyle name="20% - Акцент3 105" xfId="712"/>
    <cellStyle name="20% - Акцент3 105 2" xfId="713"/>
    <cellStyle name="20% - Акцент3 106" xfId="714"/>
    <cellStyle name="20% - Акцент3 106 2" xfId="715"/>
    <cellStyle name="20% - Акцент3 107" xfId="716"/>
    <cellStyle name="20% - Акцент3 107 2" xfId="717"/>
    <cellStyle name="20% - Акцент3 108" xfId="718"/>
    <cellStyle name="20% - Акцент3 108 2" xfId="719"/>
    <cellStyle name="20% - Акцент3 109" xfId="720"/>
    <cellStyle name="20% - Акцент3 109 2" xfId="721"/>
    <cellStyle name="20% - Акцент3 11" xfId="722"/>
    <cellStyle name="20% - Акцент3 110" xfId="723"/>
    <cellStyle name="20% - Акцент3 110 2" xfId="724"/>
    <cellStyle name="20% - Акцент3 111" xfId="725"/>
    <cellStyle name="20% - Акцент3 111 2" xfId="726"/>
    <cellStyle name="20% - Акцент3 112" xfId="727"/>
    <cellStyle name="20% - Акцент3 112 2" xfId="728"/>
    <cellStyle name="20% - Акцент3 113" xfId="729"/>
    <cellStyle name="20% - Акцент3 113 2" xfId="730"/>
    <cellStyle name="20% - Акцент3 114" xfId="731"/>
    <cellStyle name="20% - Акцент3 114 2" xfId="732"/>
    <cellStyle name="20% - Акцент3 115" xfId="733"/>
    <cellStyle name="20% - Акцент3 115 2" xfId="734"/>
    <cellStyle name="20% - Акцент3 116" xfId="735"/>
    <cellStyle name="20% - Акцент3 116 2" xfId="736"/>
    <cellStyle name="20% - Акцент3 117" xfId="737"/>
    <cellStyle name="20% - Акцент3 117 2" xfId="738"/>
    <cellStyle name="20% - Акцент3 118" xfId="739"/>
    <cellStyle name="20% - Акцент3 118 2" xfId="740"/>
    <cellStyle name="20% - Акцент3 119" xfId="741"/>
    <cellStyle name="20% - Акцент3 119 2" xfId="742"/>
    <cellStyle name="20% - Акцент3 12" xfId="743"/>
    <cellStyle name="20% - Акцент3 120" xfId="744"/>
    <cellStyle name="20% - Акцент3 120 2" xfId="745"/>
    <cellStyle name="20% - Акцент3 121" xfId="746"/>
    <cellStyle name="20% - Акцент3 121 2" xfId="747"/>
    <cellStyle name="20% - Акцент3 122" xfId="748"/>
    <cellStyle name="20% - Акцент3 122 2" xfId="749"/>
    <cellStyle name="20% - Акцент3 123" xfId="750"/>
    <cellStyle name="20% - Акцент3 123 2" xfId="751"/>
    <cellStyle name="20% - Акцент3 124" xfId="752"/>
    <cellStyle name="20% - Акцент3 124 2" xfId="753"/>
    <cellStyle name="20% - Акцент3 125" xfId="754"/>
    <cellStyle name="20% - Акцент3 125 2" xfId="755"/>
    <cellStyle name="20% - Акцент3 126" xfId="756"/>
    <cellStyle name="20% - Акцент3 126 2" xfId="757"/>
    <cellStyle name="20% - Акцент3 127" xfId="758"/>
    <cellStyle name="20% - Акцент3 127 2" xfId="759"/>
    <cellStyle name="20% - Акцент3 128" xfId="760"/>
    <cellStyle name="20% - Акцент3 13" xfId="761"/>
    <cellStyle name="20% - Акцент3 14" xfId="762"/>
    <cellStyle name="20% - Акцент3 15" xfId="763"/>
    <cellStyle name="20% - Акцент3 16" xfId="764"/>
    <cellStyle name="20% - Акцент3 17" xfId="765"/>
    <cellStyle name="20% - Акцент3 18" xfId="766"/>
    <cellStyle name="20% - Акцент3 19" xfId="767"/>
    <cellStyle name="20% - Акцент3 19 2" xfId="768"/>
    <cellStyle name="20% - Акцент3 19 3" xfId="769"/>
    <cellStyle name="20% - Акцент3 19 4" xfId="770"/>
    <cellStyle name="20% - Акцент3 19_ИД106142010 ДО 17.09.14" xfId="771"/>
    <cellStyle name="20% - Акцент3 2" xfId="772"/>
    <cellStyle name="20% - Акцент3 2 2" xfId="773"/>
    <cellStyle name="20% - Акцент3 2 3" xfId="774"/>
    <cellStyle name="20% - Акцент3 20" xfId="775"/>
    <cellStyle name="20% - Акцент3 20 2" xfId="776"/>
    <cellStyle name="20% - Акцент3 20 3" xfId="777"/>
    <cellStyle name="20% - Акцент3 20 4" xfId="778"/>
    <cellStyle name="20% - Акцент3 20_ИД106142010 ДО 17.09.14" xfId="779"/>
    <cellStyle name="20% - Акцент3 21" xfId="780"/>
    <cellStyle name="20% - Акцент3 21 2" xfId="781"/>
    <cellStyle name="20% - Акцент3 21 3" xfId="782"/>
    <cellStyle name="20% - Акцент3 21 4" xfId="783"/>
    <cellStyle name="20% - Акцент3 21_ИД106142010 ДО 17.09.14" xfId="784"/>
    <cellStyle name="20% - Акцент3 22" xfId="785"/>
    <cellStyle name="20% - Акцент3 22 2" xfId="786"/>
    <cellStyle name="20% - Акцент3 22 3" xfId="787"/>
    <cellStyle name="20% - Акцент3 22 4" xfId="788"/>
    <cellStyle name="20% - Акцент3 22_ИД106142010 ДО 17.09.14" xfId="789"/>
    <cellStyle name="20% - Акцент3 23" xfId="790"/>
    <cellStyle name="20% - Акцент3 23 2" xfId="791"/>
    <cellStyle name="20% - Акцент3 23 3" xfId="792"/>
    <cellStyle name="20% - Акцент3 23 4" xfId="793"/>
    <cellStyle name="20% - Акцент3 23_ИД106142010 ДО 17.09.14" xfId="794"/>
    <cellStyle name="20% - Акцент3 24" xfId="795"/>
    <cellStyle name="20% - Акцент3 24 2" xfId="796"/>
    <cellStyle name="20% - Акцент3 24 3" xfId="797"/>
    <cellStyle name="20% - Акцент3 24 4" xfId="798"/>
    <cellStyle name="20% - Акцент3 24_ИД106142010 ДО 17.09.14" xfId="799"/>
    <cellStyle name="20% - Акцент3 25" xfId="800"/>
    <cellStyle name="20% - Акцент3 25 2" xfId="801"/>
    <cellStyle name="20% - Акцент3 25 3" xfId="802"/>
    <cellStyle name="20% - Акцент3 25 4" xfId="803"/>
    <cellStyle name="20% - Акцент3 25_ИД106142010 ДО 17.09.14" xfId="804"/>
    <cellStyle name="20% - Акцент3 26" xfId="805"/>
    <cellStyle name="20% - Акцент3 26 2" xfId="806"/>
    <cellStyle name="20% - Акцент3 26 3" xfId="807"/>
    <cellStyle name="20% - Акцент3 26 4" xfId="808"/>
    <cellStyle name="20% - Акцент3 26_ИД106142010 ДО 17.09.14" xfId="809"/>
    <cellStyle name="20% - Акцент3 27" xfId="810"/>
    <cellStyle name="20% - Акцент3 27 2" xfId="811"/>
    <cellStyle name="20% - Акцент3 27 3" xfId="812"/>
    <cellStyle name="20% - Акцент3 27 4" xfId="813"/>
    <cellStyle name="20% - Акцент3 27_ИД106142010 ДО 17.09.14" xfId="814"/>
    <cellStyle name="20% - Акцент3 28" xfId="815"/>
    <cellStyle name="20% - Акцент3 28 2" xfId="816"/>
    <cellStyle name="20% - Акцент3 28 3" xfId="817"/>
    <cellStyle name="20% - Акцент3 28 4" xfId="818"/>
    <cellStyle name="20% - Акцент3 28_ИД106142010 ДО 17.09.14" xfId="819"/>
    <cellStyle name="20% - Акцент3 29" xfId="820"/>
    <cellStyle name="20% - Акцент3 29 2" xfId="821"/>
    <cellStyle name="20% - Акцент3 29 3" xfId="822"/>
    <cellStyle name="20% - Акцент3 29 4" xfId="823"/>
    <cellStyle name="20% - Акцент3 29_ИД106142010 ДО 17.09.14" xfId="824"/>
    <cellStyle name="20% - Акцент3 3" xfId="825"/>
    <cellStyle name="20% - Акцент3 30" xfId="826"/>
    <cellStyle name="20% - Акцент3 30 2" xfId="827"/>
    <cellStyle name="20% - Акцент3 30 3" xfId="828"/>
    <cellStyle name="20% - Акцент3 30 4" xfId="829"/>
    <cellStyle name="20% - Акцент3 30_ИД106142010 ДО 17.09.14" xfId="830"/>
    <cellStyle name="20% - Акцент3 31" xfId="831"/>
    <cellStyle name="20% - Акцент3 31 2" xfId="832"/>
    <cellStyle name="20% - Акцент3 31 3" xfId="833"/>
    <cellStyle name="20% - Акцент3 31 4" xfId="834"/>
    <cellStyle name="20% - Акцент3 31_ИД106142010 ДО 17.09.14" xfId="835"/>
    <cellStyle name="20% - Акцент3 32" xfId="836"/>
    <cellStyle name="20% - Акцент3 32 2" xfId="837"/>
    <cellStyle name="20% - Акцент3 32 3" xfId="838"/>
    <cellStyle name="20% - Акцент3 32 4" xfId="839"/>
    <cellStyle name="20% - Акцент3 32_ИД106142010 ДО 17.09.14" xfId="840"/>
    <cellStyle name="20% - Акцент3 33" xfId="841"/>
    <cellStyle name="20% - Акцент3 33 2" xfId="842"/>
    <cellStyle name="20% - Акцент3 33 3" xfId="843"/>
    <cellStyle name="20% - Акцент3 33 4" xfId="844"/>
    <cellStyle name="20% - Акцент3 33_ИД106142010 ДО 17.09.14" xfId="845"/>
    <cellStyle name="20% - Акцент3 34" xfId="846"/>
    <cellStyle name="20% - Акцент3 34 2" xfId="847"/>
    <cellStyle name="20% - Акцент3 34 3" xfId="848"/>
    <cellStyle name="20% - Акцент3 34 4" xfId="849"/>
    <cellStyle name="20% - Акцент3 34_ИД106142010 ДО 17.09.14" xfId="850"/>
    <cellStyle name="20% - Акцент3 35" xfId="851"/>
    <cellStyle name="20% - Акцент3 35 2" xfId="852"/>
    <cellStyle name="20% - Акцент3 35 3" xfId="853"/>
    <cellStyle name="20% - Акцент3 35 4" xfId="854"/>
    <cellStyle name="20% - Акцент3 35_ИД106142010 ДО 17.09.14" xfId="855"/>
    <cellStyle name="20% - Акцент3 36" xfId="856"/>
    <cellStyle name="20% - Акцент3 36 2" xfId="857"/>
    <cellStyle name="20% - Акцент3 36 3" xfId="858"/>
    <cellStyle name="20% - Акцент3 36 4" xfId="859"/>
    <cellStyle name="20% - Акцент3 36_ИД106142010 ДО 17.09.14" xfId="860"/>
    <cellStyle name="20% - Акцент3 37" xfId="861"/>
    <cellStyle name="20% - Акцент3 37 2" xfId="862"/>
    <cellStyle name="20% - Акцент3 37 3" xfId="863"/>
    <cellStyle name="20% - Акцент3 37 4" xfId="864"/>
    <cellStyle name="20% - Акцент3 37_ИД106142010 ДО 17.09.14" xfId="865"/>
    <cellStyle name="20% - Акцент3 38" xfId="866"/>
    <cellStyle name="20% - Акцент3 38 2" xfId="867"/>
    <cellStyle name="20% - Акцент3 38 3" xfId="868"/>
    <cellStyle name="20% - Акцент3 38 4" xfId="869"/>
    <cellStyle name="20% - Акцент3 38_ИД106142010 ДО 17.09.14" xfId="870"/>
    <cellStyle name="20% - Акцент3 39" xfId="871"/>
    <cellStyle name="20% - Акцент3 39 2" xfId="872"/>
    <cellStyle name="20% - Акцент3 39 3" xfId="873"/>
    <cellStyle name="20% - Акцент3 39 4" xfId="874"/>
    <cellStyle name="20% - Акцент3 39_ИД106142010 ДО 17.09.14" xfId="875"/>
    <cellStyle name="20% - Акцент3 4" xfId="876"/>
    <cellStyle name="20% - Акцент3 40" xfId="877"/>
    <cellStyle name="20% - Акцент3 40 2" xfId="878"/>
    <cellStyle name="20% - Акцент3 40 3" xfId="879"/>
    <cellStyle name="20% - Акцент3 40 4" xfId="880"/>
    <cellStyle name="20% - Акцент3 40_ИД106142010 ДО 17.09.14" xfId="881"/>
    <cellStyle name="20% - Акцент3 41" xfId="882"/>
    <cellStyle name="20% - Акцент3 41 2" xfId="883"/>
    <cellStyle name="20% - Акцент3 41 3" xfId="884"/>
    <cellStyle name="20% - Акцент3 41 4" xfId="885"/>
    <cellStyle name="20% - Акцент3 41_ИД106142010 ДО 17.09.14" xfId="886"/>
    <cellStyle name="20% - Акцент3 42" xfId="887"/>
    <cellStyle name="20% - Акцент3 42 2" xfId="888"/>
    <cellStyle name="20% - Акцент3 42 3" xfId="889"/>
    <cellStyle name="20% - Акцент3 42 4" xfId="890"/>
    <cellStyle name="20% - Акцент3 42_ИД106142010 ДО 17.09.14" xfId="891"/>
    <cellStyle name="20% - Акцент3 43" xfId="892"/>
    <cellStyle name="20% - Акцент3 43 2" xfId="893"/>
    <cellStyle name="20% - Акцент3 43 3" xfId="894"/>
    <cellStyle name="20% - Акцент3 43 4" xfId="895"/>
    <cellStyle name="20% - Акцент3 43_ИД106142010 ДО 17.09.14" xfId="896"/>
    <cellStyle name="20% - Акцент3 44" xfId="897"/>
    <cellStyle name="20% - Акцент3 44 2" xfId="898"/>
    <cellStyle name="20% - Акцент3 44 3" xfId="899"/>
    <cellStyle name="20% - Акцент3 44 4" xfId="900"/>
    <cellStyle name="20% - Акцент3 44_ИД106142010 ДО 17.09.14" xfId="901"/>
    <cellStyle name="20% - Акцент3 45" xfId="902"/>
    <cellStyle name="20% - Акцент3 45 2" xfId="903"/>
    <cellStyle name="20% - Акцент3 45 3" xfId="904"/>
    <cellStyle name="20% - Акцент3 45 4" xfId="905"/>
    <cellStyle name="20% - Акцент3 45_ИД106142010 ДО 17.09.14" xfId="906"/>
    <cellStyle name="20% - Акцент3 46" xfId="907"/>
    <cellStyle name="20% - Акцент3 46 2" xfId="908"/>
    <cellStyle name="20% - Акцент3 46 3" xfId="909"/>
    <cellStyle name="20% - Акцент3 46 4" xfId="910"/>
    <cellStyle name="20% - Акцент3 46_ИД106142010 ДО 17.09.14" xfId="911"/>
    <cellStyle name="20% - Акцент3 47" xfId="912"/>
    <cellStyle name="20% - Акцент3 47 2" xfId="913"/>
    <cellStyle name="20% - Акцент3 47 3" xfId="914"/>
    <cellStyle name="20% - Акцент3 47 4" xfId="915"/>
    <cellStyle name="20% - Акцент3 47_ИД106142010 ДО 17.09.14" xfId="916"/>
    <cellStyle name="20% - Акцент3 48" xfId="917"/>
    <cellStyle name="20% - Акцент3 48 2" xfId="918"/>
    <cellStyle name="20% - Акцент3 48 3" xfId="919"/>
    <cellStyle name="20% - Акцент3 48 4" xfId="920"/>
    <cellStyle name="20% - Акцент3 48_ИД106142010 ДО 17.09.14" xfId="921"/>
    <cellStyle name="20% - Акцент3 49" xfId="922"/>
    <cellStyle name="20% - Акцент3 49 2" xfId="923"/>
    <cellStyle name="20% - Акцент3 49 3" xfId="924"/>
    <cellStyle name="20% - Акцент3 49 4" xfId="925"/>
    <cellStyle name="20% - Акцент3 49_ИД106142010 ДО 17.09.14" xfId="926"/>
    <cellStyle name="20% - Акцент3 5" xfId="927"/>
    <cellStyle name="20% - Акцент3 50" xfId="928"/>
    <cellStyle name="20% - Акцент3 50 2" xfId="929"/>
    <cellStyle name="20% - Акцент3 50 3" xfId="3659"/>
    <cellStyle name="20% - Акцент3 50 4" xfId="3660"/>
    <cellStyle name="20% - Акцент3 50_ИД106142010 ДО 17.09.14" xfId="930"/>
    <cellStyle name="20% - Акцент3 51" xfId="931"/>
    <cellStyle name="20% - Акцент3 51 2" xfId="932"/>
    <cellStyle name="20% - Акцент3 51 3" xfId="3661"/>
    <cellStyle name="20% - Акцент3 51 4" xfId="3662"/>
    <cellStyle name="20% - Акцент3 51_ИД106142010 ДО 17.09.14" xfId="933"/>
    <cellStyle name="20% - Акцент3 52" xfId="934"/>
    <cellStyle name="20% - Акцент3 52 2" xfId="935"/>
    <cellStyle name="20% - Акцент3 52 3" xfId="3663"/>
    <cellStyle name="20% - Акцент3 52 4" xfId="3664"/>
    <cellStyle name="20% - Акцент3 52_ИД106142010 ДО 17.09.14" xfId="936"/>
    <cellStyle name="20% - Акцент3 53" xfId="937"/>
    <cellStyle name="20% - Акцент3 53 2" xfId="938"/>
    <cellStyle name="20% - Акцент3 53 3" xfId="3665"/>
    <cellStyle name="20% - Акцент3 53 4" xfId="3666"/>
    <cellStyle name="20% - Акцент3 53_ИД106142010 ДО 17.09.14" xfId="939"/>
    <cellStyle name="20% - Акцент3 54" xfId="940"/>
    <cellStyle name="20% - Акцент3 54 2" xfId="941"/>
    <cellStyle name="20% - Акцент3 54 3" xfId="3667"/>
    <cellStyle name="20% - Акцент3 54 4" xfId="3668"/>
    <cellStyle name="20% - Акцент3 54_ИД106142010 ДО 17.09.14" xfId="942"/>
    <cellStyle name="20% - Акцент3 55" xfId="943"/>
    <cellStyle name="20% - Акцент3 55 2" xfId="944"/>
    <cellStyle name="20% - Акцент3 55 3" xfId="3669"/>
    <cellStyle name="20% - Акцент3 55 4" xfId="3670"/>
    <cellStyle name="20% - Акцент3 55_ИД106142010 ДО 17.09.14" xfId="945"/>
    <cellStyle name="20% - Акцент3 56" xfId="946"/>
    <cellStyle name="20% - Акцент3 56 2" xfId="947"/>
    <cellStyle name="20% - Акцент3 56 3" xfId="3671"/>
    <cellStyle name="20% - Акцент3 56 4" xfId="3672"/>
    <cellStyle name="20% - Акцент3 56_ИД106142010 ДО 17.09.14" xfId="948"/>
    <cellStyle name="20% - Акцент3 57" xfId="949"/>
    <cellStyle name="20% - Акцент3 57 2" xfId="950"/>
    <cellStyle name="20% - Акцент3 57 3" xfId="3673"/>
    <cellStyle name="20% - Акцент3 57 4" xfId="3674"/>
    <cellStyle name="20% - Акцент3 57_ИД106142010 ДО 17.09.14" xfId="951"/>
    <cellStyle name="20% - Акцент3 58" xfId="952"/>
    <cellStyle name="20% - Акцент3 58 2" xfId="953"/>
    <cellStyle name="20% - Акцент3 58 3" xfId="3675"/>
    <cellStyle name="20% - Акцент3 58 4" xfId="3676"/>
    <cellStyle name="20% - Акцент3 58_ИД106142010 ДО 17.09.14" xfId="954"/>
    <cellStyle name="20% - Акцент3 59" xfId="955"/>
    <cellStyle name="20% - Акцент3 59 2" xfId="956"/>
    <cellStyle name="20% - Акцент3 59 3" xfId="3677"/>
    <cellStyle name="20% - Акцент3 59 4" xfId="3678"/>
    <cellStyle name="20% - Акцент3 59_ИД106142010 ДО 17.09.14" xfId="957"/>
    <cellStyle name="20% - Акцент3 6" xfId="958"/>
    <cellStyle name="20% - Акцент3 60" xfId="959"/>
    <cellStyle name="20% - Акцент3 60 2" xfId="960"/>
    <cellStyle name="20% - Акцент3 60 3" xfId="3679"/>
    <cellStyle name="20% - Акцент3 60 4" xfId="3680"/>
    <cellStyle name="20% - Акцент3 60_ИД106142010 ДО 17.09.14" xfId="961"/>
    <cellStyle name="20% - Акцент3 61" xfId="962"/>
    <cellStyle name="20% - Акцент3 61 2" xfId="963"/>
    <cellStyle name="20% - Акцент3 61 3" xfId="3681"/>
    <cellStyle name="20% - Акцент3 61 4" xfId="3682"/>
    <cellStyle name="20% - Акцент3 61_ИД106142010 ДО 17.09.14" xfId="964"/>
    <cellStyle name="20% - Акцент3 62" xfId="965"/>
    <cellStyle name="20% - Акцент3 62 2" xfId="966"/>
    <cellStyle name="20% - Акцент3 62 3" xfId="3683"/>
    <cellStyle name="20% - Акцент3 62 4" xfId="3684"/>
    <cellStyle name="20% - Акцент3 62_ИД106142010 ДО 17.09.14" xfId="967"/>
    <cellStyle name="20% - Акцент3 63" xfId="968"/>
    <cellStyle name="20% - Акцент3 63 2" xfId="969"/>
    <cellStyle name="20% - Акцент3 63 3" xfId="3685"/>
    <cellStyle name="20% - Акцент3 63 4" xfId="3686"/>
    <cellStyle name="20% - Акцент3 63_ИД106142010 ДО 17.09.14" xfId="970"/>
    <cellStyle name="20% - Акцент3 64" xfId="971"/>
    <cellStyle name="20% - Акцент3 64 2" xfId="972"/>
    <cellStyle name="20% - Акцент3 64 3" xfId="3687"/>
    <cellStyle name="20% - Акцент3 64 4" xfId="3688"/>
    <cellStyle name="20% - Акцент3 64_ИД106142010 ДО 17.09.14" xfId="973"/>
    <cellStyle name="20% - Акцент3 65" xfId="974"/>
    <cellStyle name="20% - Акцент3 65 2" xfId="975"/>
    <cellStyle name="20% - Акцент3 65 3" xfId="3689"/>
    <cellStyle name="20% - Акцент3 65 4" xfId="3690"/>
    <cellStyle name="20% - Акцент3 65_ИД106142010 ДО 17.09.14" xfId="976"/>
    <cellStyle name="20% - Акцент3 66" xfId="977"/>
    <cellStyle name="20% - Акцент3 66 2" xfId="978"/>
    <cellStyle name="20% - Акцент3 66 3" xfId="3691"/>
    <cellStyle name="20% - Акцент3 66 4" xfId="3692"/>
    <cellStyle name="20% - Акцент3 67" xfId="979"/>
    <cellStyle name="20% - Акцент3 67 2" xfId="980"/>
    <cellStyle name="20% - Акцент3 67 3" xfId="3693"/>
    <cellStyle name="20% - Акцент3 67 4" xfId="3694"/>
    <cellStyle name="20% - Акцент3 68" xfId="981"/>
    <cellStyle name="20% - Акцент3 68 2" xfId="982"/>
    <cellStyle name="20% - Акцент3 68 3" xfId="3695"/>
    <cellStyle name="20% - Акцент3 68 4" xfId="3696"/>
    <cellStyle name="20% - Акцент3 69" xfId="983"/>
    <cellStyle name="20% - Акцент3 69 2" xfId="984"/>
    <cellStyle name="20% - Акцент3 69 3" xfId="3697"/>
    <cellStyle name="20% - Акцент3 69 4" xfId="3698"/>
    <cellStyle name="20% - Акцент3 7" xfId="985"/>
    <cellStyle name="20% - Акцент3 70" xfId="986"/>
    <cellStyle name="20% - Акцент3 70 2" xfId="987"/>
    <cellStyle name="20% - Акцент3 70 3" xfId="3699"/>
    <cellStyle name="20% - Акцент3 70 4" xfId="3700"/>
    <cellStyle name="20% - Акцент3 71" xfId="988"/>
    <cellStyle name="20% - Акцент3 71 2" xfId="989"/>
    <cellStyle name="20% - Акцент3 71 3" xfId="3701"/>
    <cellStyle name="20% - Акцент3 71 4" xfId="3702"/>
    <cellStyle name="20% - Акцент3 72" xfId="990"/>
    <cellStyle name="20% - Акцент3 72 2" xfId="991"/>
    <cellStyle name="20% - Акцент3 72 3" xfId="3703"/>
    <cellStyle name="20% - Акцент3 72 4" xfId="3704"/>
    <cellStyle name="20% - Акцент3 73" xfId="992"/>
    <cellStyle name="20% - Акцент3 73 2" xfId="993"/>
    <cellStyle name="20% - Акцент3 73 3" xfId="3705"/>
    <cellStyle name="20% - Акцент3 73 4" xfId="3706"/>
    <cellStyle name="20% - Акцент3 74" xfId="994"/>
    <cellStyle name="20% - Акцент3 74 2" xfId="995"/>
    <cellStyle name="20% - Акцент3 74 3" xfId="3707"/>
    <cellStyle name="20% - Акцент3 74 4" xfId="3708"/>
    <cellStyle name="20% - Акцент3 75" xfId="996"/>
    <cellStyle name="20% - Акцент3 75 2" xfId="997"/>
    <cellStyle name="20% - Акцент3 75 3" xfId="3709"/>
    <cellStyle name="20% - Акцент3 75 4" xfId="3710"/>
    <cellStyle name="20% - Акцент3 76" xfId="998"/>
    <cellStyle name="20% - Акцент3 76 2" xfId="999"/>
    <cellStyle name="20% - Акцент3 76 3" xfId="3711"/>
    <cellStyle name="20% - Акцент3 76 4" xfId="3712"/>
    <cellStyle name="20% - Акцент3 77" xfId="1000"/>
    <cellStyle name="20% - Акцент3 77 2" xfId="1001"/>
    <cellStyle name="20% - Акцент3 77 3" xfId="3713"/>
    <cellStyle name="20% - Акцент3 77 4" xfId="3714"/>
    <cellStyle name="20% - Акцент3 78" xfId="1002"/>
    <cellStyle name="20% - Акцент3 78 2" xfId="1003"/>
    <cellStyle name="20% - Акцент3 78 3" xfId="3715"/>
    <cellStyle name="20% - Акцент3 78 4" xfId="3716"/>
    <cellStyle name="20% - Акцент3 79" xfId="1004"/>
    <cellStyle name="20% - Акцент3 79 2" xfId="1005"/>
    <cellStyle name="20% - Акцент3 79 3" xfId="3717"/>
    <cellStyle name="20% - Акцент3 79 4" xfId="3718"/>
    <cellStyle name="20% - Акцент3 8" xfId="1006"/>
    <cellStyle name="20% - Акцент3 80" xfId="1007"/>
    <cellStyle name="20% - Акцент3 80 2" xfId="1008"/>
    <cellStyle name="20% - Акцент3 80 3" xfId="3719"/>
    <cellStyle name="20% - Акцент3 80 4" xfId="3720"/>
    <cellStyle name="20% - Акцент3 81" xfId="1009"/>
    <cellStyle name="20% - Акцент3 81 2" xfId="1010"/>
    <cellStyle name="20% - Акцент3 81 3" xfId="3721"/>
    <cellStyle name="20% - Акцент3 81 4" xfId="3722"/>
    <cellStyle name="20% - Акцент3 82" xfId="1011"/>
    <cellStyle name="20% - Акцент3 82 2" xfId="1012"/>
    <cellStyle name="20% - Акцент3 82 3" xfId="3723"/>
    <cellStyle name="20% - Акцент3 82 4" xfId="3724"/>
    <cellStyle name="20% - Акцент3 83" xfId="1013"/>
    <cellStyle name="20% - Акцент3 83 2" xfId="1014"/>
    <cellStyle name="20% - Акцент3 83 3" xfId="3725"/>
    <cellStyle name="20% - Акцент3 83 4" xfId="3726"/>
    <cellStyle name="20% - Акцент3 84" xfId="1015"/>
    <cellStyle name="20% - Акцент3 84 2" xfId="1016"/>
    <cellStyle name="20% - Акцент3 84 3" xfId="3727"/>
    <cellStyle name="20% - Акцент3 84 4" xfId="3728"/>
    <cellStyle name="20% - Акцент3 85" xfId="1017"/>
    <cellStyle name="20% - Акцент3 85 2" xfId="1018"/>
    <cellStyle name="20% - Акцент3 85 3" xfId="3729"/>
    <cellStyle name="20% - Акцент3 85 4" xfId="3730"/>
    <cellStyle name="20% - Акцент3 86" xfId="1019"/>
    <cellStyle name="20% - Акцент3 86 2" xfId="1020"/>
    <cellStyle name="20% - Акцент3 86 3" xfId="3731"/>
    <cellStyle name="20% - Акцент3 86 4" xfId="3732"/>
    <cellStyle name="20% - Акцент3 87" xfId="1021"/>
    <cellStyle name="20% - Акцент3 87 2" xfId="1022"/>
    <cellStyle name="20% - Акцент3 87 3" xfId="3733"/>
    <cellStyle name="20% - Акцент3 87 4" xfId="3734"/>
    <cellStyle name="20% - Акцент3 88" xfId="1023"/>
    <cellStyle name="20% - Акцент3 88 2" xfId="1024"/>
    <cellStyle name="20% - Акцент3 88 3" xfId="3735"/>
    <cellStyle name="20% - Акцент3 88 4" xfId="3736"/>
    <cellStyle name="20% - Акцент3 89" xfId="1025"/>
    <cellStyle name="20% - Акцент3 89 2" xfId="1026"/>
    <cellStyle name="20% - Акцент3 89 3" xfId="3737"/>
    <cellStyle name="20% - Акцент3 89 4" xfId="3738"/>
    <cellStyle name="20% - Акцент3 9" xfId="1027"/>
    <cellStyle name="20% - Акцент3 90" xfId="1028"/>
    <cellStyle name="20% - Акцент3 90 2" xfId="1029"/>
    <cellStyle name="20% - Акцент3 90 3" xfId="3739"/>
    <cellStyle name="20% - Акцент3 90 4" xfId="3740"/>
    <cellStyle name="20% - Акцент3 91" xfId="1030"/>
    <cellStyle name="20% - Акцент3 91 2" xfId="1031"/>
    <cellStyle name="20% - Акцент3 91 3" xfId="3741"/>
    <cellStyle name="20% - Акцент3 91 4" xfId="3742"/>
    <cellStyle name="20% - Акцент3 92" xfId="1032"/>
    <cellStyle name="20% - Акцент3 92 2" xfId="1033"/>
    <cellStyle name="20% - Акцент3 92 3" xfId="3743"/>
    <cellStyle name="20% - Акцент3 92 4" xfId="3744"/>
    <cellStyle name="20% - Акцент3 93" xfId="1034"/>
    <cellStyle name="20% - Акцент3 93 2" xfId="1035"/>
    <cellStyle name="20% - Акцент3 93 3" xfId="3745"/>
    <cellStyle name="20% - Акцент3 93 4" xfId="3746"/>
    <cellStyle name="20% - Акцент3 94" xfId="1036"/>
    <cellStyle name="20% - Акцент3 94 2" xfId="1037"/>
    <cellStyle name="20% - Акцент3 94 3" xfId="3747"/>
    <cellStyle name="20% - Акцент3 94 4" xfId="3748"/>
    <cellStyle name="20% - Акцент3 95" xfId="1038"/>
    <cellStyle name="20% - Акцент3 95 2" xfId="1039"/>
    <cellStyle name="20% - Акцент3 96" xfId="1040"/>
    <cellStyle name="20% - Акцент3 96 2" xfId="1041"/>
    <cellStyle name="20% - Акцент3 97" xfId="1042"/>
    <cellStyle name="20% - Акцент3 97 2" xfId="1043"/>
    <cellStyle name="20% - Акцент3 98" xfId="1044"/>
    <cellStyle name="20% - Акцент3 98 2" xfId="1045"/>
    <cellStyle name="20% - Акцент3 99" xfId="1046"/>
    <cellStyle name="20% - Акцент3 99 2" xfId="1047"/>
    <cellStyle name="20% - Акцент4 10" xfId="1048"/>
    <cellStyle name="20% - Акцент4 100" xfId="1049"/>
    <cellStyle name="20% - Акцент4 100 2" xfId="1050"/>
    <cellStyle name="20% - Акцент4 101" xfId="1051"/>
    <cellStyle name="20% - Акцент4 101 2" xfId="1052"/>
    <cellStyle name="20% - Акцент4 102" xfId="1053"/>
    <cellStyle name="20% - Акцент4 102 2" xfId="1054"/>
    <cellStyle name="20% - Акцент4 103" xfId="1055"/>
    <cellStyle name="20% - Акцент4 103 2" xfId="1056"/>
    <cellStyle name="20% - Акцент4 104" xfId="1057"/>
    <cellStyle name="20% - Акцент4 104 2" xfId="1058"/>
    <cellStyle name="20% - Акцент4 105" xfId="1059"/>
    <cellStyle name="20% - Акцент4 105 2" xfId="1060"/>
    <cellStyle name="20% - Акцент4 106" xfId="1061"/>
    <cellStyle name="20% - Акцент4 106 2" xfId="1062"/>
    <cellStyle name="20% - Акцент4 107" xfId="1063"/>
    <cellStyle name="20% - Акцент4 107 2" xfId="1064"/>
    <cellStyle name="20% - Акцент4 108" xfId="1065"/>
    <cellStyle name="20% - Акцент4 108 2" xfId="1066"/>
    <cellStyle name="20% - Акцент4 109" xfId="1067"/>
    <cellStyle name="20% - Акцент4 109 2" xfId="1068"/>
    <cellStyle name="20% - Акцент4 11" xfId="1069"/>
    <cellStyle name="20% - Акцент4 110" xfId="1070"/>
    <cellStyle name="20% - Акцент4 110 2" xfId="1071"/>
    <cellStyle name="20% - Акцент4 111" xfId="1072"/>
    <cellStyle name="20% - Акцент4 111 2" xfId="1073"/>
    <cellStyle name="20% - Акцент4 112" xfId="1074"/>
    <cellStyle name="20% - Акцент4 112 2" xfId="1075"/>
    <cellStyle name="20% - Акцент4 113" xfId="1076"/>
    <cellStyle name="20% - Акцент4 113 2" xfId="1077"/>
    <cellStyle name="20% - Акцент4 114" xfId="1078"/>
    <cellStyle name="20% - Акцент4 114 2" xfId="1079"/>
    <cellStyle name="20% - Акцент4 115" xfId="1080"/>
    <cellStyle name="20% - Акцент4 115 2" xfId="1081"/>
    <cellStyle name="20% - Акцент4 116" xfId="1082"/>
    <cellStyle name="20% - Акцент4 116 2" xfId="1083"/>
    <cellStyle name="20% - Акцент4 117" xfId="1084"/>
    <cellStyle name="20% - Акцент4 117 2" xfId="1085"/>
    <cellStyle name="20% - Акцент4 118" xfId="1086"/>
    <cellStyle name="20% - Акцент4 118 2" xfId="1087"/>
    <cellStyle name="20% - Акцент4 119" xfId="1088"/>
    <cellStyle name="20% - Акцент4 119 2" xfId="1089"/>
    <cellStyle name="20% - Акцент4 12" xfId="1090"/>
    <cellStyle name="20% - Акцент4 120" xfId="1091"/>
    <cellStyle name="20% - Акцент4 120 2" xfId="1092"/>
    <cellStyle name="20% - Акцент4 121" xfId="1093"/>
    <cellStyle name="20% - Акцент4 121 2" xfId="1094"/>
    <cellStyle name="20% - Акцент4 122" xfId="1095"/>
    <cellStyle name="20% - Акцент4 122 2" xfId="1096"/>
    <cellStyle name="20% - Акцент4 123" xfId="1097"/>
    <cellStyle name="20% - Акцент4 123 2" xfId="1098"/>
    <cellStyle name="20% - Акцент4 124" xfId="1099"/>
    <cellStyle name="20% - Акцент4 124 2" xfId="1100"/>
    <cellStyle name="20% - Акцент4 125" xfId="1101"/>
    <cellStyle name="20% - Акцент4 125 2" xfId="1102"/>
    <cellStyle name="20% - Акцент4 126" xfId="1103"/>
    <cellStyle name="20% - Акцент4 126 2" xfId="1104"/>
    <cellStyle name="20% - Акцент4 127" xfId="1105"/>
    <cellStyle name="20% - Акцент4 127 2" xfId="1106"/>
    <cellStyle name="20% - Акцент4 128" xfId="1107"/>
    <cellStyle name="20% - Акцент4 13" xfId="1108"/>
    <cellStyle name="20% - Акцент4 14" xfId="1109"/>
    <cellStyle name="20% - Акцент4 15" xfId="1110"/>
    <cellStyle name="20% - Акцент4 16" xfId="1111"/>
    <cellStyle name="20% - Акцент4 17" xfId="1112"/>
    <cellStyle name="20% - Акцент4 18" xfId="1113"/>
    <cellStyle name="20% - Акцент4 19" xfId="1114"/>
    <cellStyle name="20% - Акцент4 19 2" xfId="1115"/>
    <cellStyle name="20% - Акцент4 19 3" xfId="1116"/>
    <cellStyle name="20% - Акцент4 19 4" xfId="1117"/>
    <cellStyle name="20% - Акцент4 19_ИД106142010 ДО 17.09.14" xfId="1118"/>
    <cellStyle name="20% - Акцент4 2" xfId="1119"/>
    <cellStyle name="20% - Акцент4 2 2" xfId="1120"/>
    <cellStyle name="20% - Акцент4 2 3" xfId="1121"/>
    <cellStyle name="20% - Акцент4 20" xfId="1122"/>
    <cellStyle name="20% - Акцент4 20 2" xfId="1123"/>
    <cellStyle name="20% - Акцент4 20 3" xfId="1124"/>
    <cellStyle name="20% - Акцент4 20 4" xfId="1125"/>
    <cellStyle name="20% - Акцент4 20_ИД106142010 ДО 17.09.14" xfId="1126"/>
    <cellStyle name="20% - Акцент4 21" xfId="1127"/>
    <cellStyle name="20% - Акцент4 21 2" xfId="1128"/>
    <cellStyle name="20% - Акцент4 21 3" xfId="1129"/>
    <cellStyle name="20% - Акцент4 21 4" xfId="1130"/>
    <cellStyle name="20% - Акцент4 21_ИД106142010 ДО 17.09.14" xfId="1131"/>
    <cellStyle name="20% - Акцент4 22" xfId="1132"/>
    <cellStyle name="20% - Акцент4 22 2" xfId="1133"/>
    <cellStyle name="20% - Акцент4 22 3" xfId="1134"/>
    <cellStyle name="20% - Акцент4 22 4" xfId="1135"/>
    <cellStyle name="20% - Акцент4 22_ИД106142010 ДО 17.09.14" xfId="1136"/>
    <cellStyle name="20% - Акцент4 23" xfId="1137"/>
    <cellStyle name="20% - Акцент4 23 2" xfId="1138"/>
    <cellStyle name="20% - Акцент4 23 3" xfId="1139"/>
    <cellStyle name="20% - Акцент4 23 4" xfId="1140"/>
    <cellStyle name="20% - Акцент4 23_ИД106142010 ДО 17.09.14" xfId="1141"/>
    <cellStyle name="20% - Акцент4 24" xfId="1142"/>
    <cellStyle name="20% - Акцент4 24 2" xfId="1143"/>
    <cellStyle name="20% - Акцент4 24 3" xfId="1144"/>
    <cellStyle name="20% - Акцент4 24 4" xfId="1145"/>
    <cellStyle name="20% - Акцент4 24_ИД106142010 ДО 17.09.14" xfId="1146"/>
    <cellStyle name="20% - Акцент4 25" xfId="1147"/>
    <cellStyle name="20% - Акцент4 25 2" xfId="1148"/>
    <cellStyle name="20% - Акцент4 25 3" xfId="1149"/>
    <cellStyle name="20% - Акцент4 25 4" xfId="1150"/>
    <cellStyle name="20% - Акцент4 25_ИД106142010 ДО 17.09.14" xfId="1151"/>
    <cellStyle name="20% - Акцент4 26" xfId="1152"/>
    <cellStyle name="20% - Акцент4 26 2" xfId="1153"/>
    <cellStyle name="20% - Акцент4 26 3" xfId="1154"/>
    <cellStyle name="20% - Акцент4 26 4" xfId="1155"/>
    <cellStyle name="20% - Акцент4 26_ИД106142010 ДО 17.09.14" xfId="1156"/>
    <cellStyle name="20% - Акцент4 27" xfId="1157"/>
    <cellStyle name="20% - Акцент4 27 2" xfId="1158"/>
    <cellStyle name="20% - Акцент4 27 3" xfId="1159"/>
    <cellStyle name="20% - Акцент4 27 4" xfId="1160"/>
    <cellStyle name="20% - Акцент4 27_ИД106142010 ДО 17.09.14" xfId="1161"/>
    <cellStyle name="20% - Акцент4 28" xfId="1162"/>
    <cellStyle name="20% - Акцент4 28 2" xfId="1163"/>
    <cellStyle name="20% - Акцент4 28 3" xfId="1164"/>
    <cellStyle name="20% - Акцент4 28 4" xfId="1165"/>
    <cellStyle name="20% - Акцент4 28_ИД106142010 ДО 17.09.14" xfId="1166"/>
    <cellStyle name="20% - Акцент4 29" xfId="1167"/>
    <cellStyle name="20% - Акцент4 29 2" xfId="1168"/>
    <cellStyle name="20% - Акцент4 29 3" xfId="1169"/>
    <cellStyle name="20% - Акцент4 29 4" xfId="1170"/>
    <cellStyle name="20% - Акцент4 29_ИД106142010 ДО 17.09.14" xfId="1171"/>
    <cellStyle name="20% - Акцент4 3" xfId="1172"/>
    <cellStyle name="20% - Акцент4 30" xfId="1173"/>
    <cellStyle name="20% - Акцент4 30 2" xfId="1174"/>
    <cellStyle name="20% - Акцент4 30 3" xfId="1175"/>
    <cellStyle name="20% - Акцент4 30 4" xfId="1176"/>
    <cellStyle name="20% - Акцент4 30_ИД106142010 ДО 17.09.14" xfId="1177"/>
    <cellStyle name="20% - Акцент4 31" xfId="1178"/>
    <cellStyle name="20% - Акцент4 31 2" xfId="1179"/>
    <cellStyle name="20% - Акцент4 31 3" xfId="1180"/>
    <cellStyle name="20% - Акцент4 31 4" xfId="1181"/>
    <cellStyle name="20% - Акцент4 31_ИД106142010 ДО 17.09.14" xfId="1182"/>
    <cellStyle name="20% - Акцент4 32" xfId="1183"/>
    <cellStyle name="20% - Акцент4 32 2" xfId="1184"/>
    <cellStyle name="20% - Акцент4 32 3" xfId="1185"/>
    <cellStyle name="20% - Акцент4 32 4" xfId="1186"/>
    <cellStyle name="20% - Акцент4 32_ИД106142010 ДО 17.09.14" xfId="1187"/>
    <cellStyle name="20% - Акцент4 33" xfId="1188"/>
    <cellStyle name="20% - Акцент4 33 2" xfId="1189"/>
    <cellStyle name="20% - Акцент4 33 3" xfId="1190"/>
    <cellStyle name="20% - Акцент4 33 4" xfId="1191"/>
    <cellStyle name="20% - Акцент4 33_ИД106142010 ДО 17.09.14" xfId="1192"/>
    <cellStyle name="20% - Акцент4 34" xfId="1193"/>
    <cellStyle name="20% - Акцент4 34 2" xfId="1194"/>
    <cellStyle name="20% - Акцент4 34 3" xfId="1195"/>
    <cellStyle name="20% - Акцент4 34 4" xfId="1196"/>
    <cellStyle name="20% - Акцент4 34_ИД106142010 ДО 17.09.14" xfId="1197"/>
    <cellStyle name="20% - Акцент4 35" xfId="1198"/>
    <cellStyle name="20% - Акцент4 35 2" xfId="1199"/>
    <cellStyle name="20% - Акцент4 35 3" xfId="1200"/>
    <cellStyle name="20% - Акцент4 35 4" xfId="1201"/>
    <cellStyle name="20% - Акцент4 35_ИД106142010 ДО 17.09.14" xfId="1202"/>
    <cellStyle name="20% - Акцент4 36" xfId="1203"/>
    <cellStyle name="20% - Акцент4 36 2" xfId="1204"/>
    <cellStyle name="20% - Акцент4 36 3" xfId="1205"/>
    <cellStyle name="20% - Акцент4 36 4" xfId="1206"/>
    <cellStyle name="20% - Акцент4 36_ИД106142010 ДО 17.09.14" xfId="1207"/>
    <cellStyle name="20% - Акцент4 37" xfId="1208"/>
    <cellStyle name="20% - Акцент4 37 2" xfId="1209"/>
    <cellStyle name="20% - Акцент4 37 3" xfId="1210"/>
    <cellStyle name="20% - Акцент4 37 4" xfId="1211"/>
    <cellStyle name="20% - Акцент4 37_ИД106142010 ДО 17.09.14" xfId="1212"/>
    <cellStyle name="20% - Акцент4 38" xfId="1213"/>
    <cellStyle name="20% - Акцент4 38 2" xfId="1214"/>
    <cellStyle name="20% - Акцент4 38 3" xfId="1215"/>
    <cellStyle name="20% - Акцент4 38 4" xfId="1216"/>
    <cellStyle name="20% - Акцент4 38_ИД106142010 ДО 17.09.14" xfId="1217"/>
    <cellStyle name="20% - Акцент4 39" xfId="1218"/>
    <cellStyle name="20% - Акцент4 39 2" xfId="1219"/>
    <cellStyle name="20% - Акцент4 39 3" xfId="1220"/>
    <cellStyle name="20% - Акцент4 39 4" xfId="1221"/>
    <cellStyle name="20% - Акцент4 39_ИД106142010 ДО 17.09.14" xfId="1222"/>
    <cellStyle name="20% - Акцент4 4" xfId="1223"/>
    <cellStyle name="20% - Акцент4 40" xfId="1224"/>
    <cellStyle name="20% - Акцент4 40 2" xfId="1225"/>
    <cellStyle name="20% - Акцент4 40 3" xfId="1226"/>
    <cellStyle name="20% - Акцент4 40 4" xfId="1227"/>
    <cellStyle name="20% - Акцент4 40_ИД106142010 ДО 17.09.14" xfId="1228"/>
    <cellStyle name="20% - Акцент4 41" xfId="1229"/>
    <cellStyle name="20% - Акцент4 41 2" xfId="1230"/>
    <cellStyle name="20% - Акцент4 41 3" xfId="1231"/>
    <cellStyle name="20% - Акцент4 41 4" xfId="1232"/>
    <cellStyle name="20% - Акцент4 41_ИД106142010 ДО 17.09.14" xfId="1233"/>
    <cellStyle name="20% - Акцент4 42" xfId="1234"/>
    <cellStyle name="20% - Акцент4 42 2" xfId="1235"/>
    <cellStyle name="20% - Акцент4 42 3" xfId="1236"/>
    <cellStyle name="20% - Акцент4 42 4" xfId="1237"/>
    <cellStyle name="20% - Акцент4 42_ИД106142010 ДО 17.09.14" xfId="1238"/>
    <cellStyle name="20% - Акцент4 43" xfId="1239"/>
    <cellStyle name="20% - Акцент4 43 2" xfId="1240"/>
    <cellStyle name="20% - Акцент4 43 3" xfId="1241"/>
    <cellStyle name="20% - Акцент4 43 4" xfId="1242"/>
    <cellStyle name="20% - Акцент4 43_ИД106142010 ДО 17.09.14" xfId="1243"/>
    <cellStyle name="20% - Акцент4 44" xfId="1244"/>
    <cellStyle name="20% - Акцент4 44 2" xfId="1245"/>
    <cellStyle name="20% - Акцент4 44 3" xfId="1246"/>
    <cellStyle name="20% - Акцент4 44 4" xfId="1247"/>
    <cellStyle name="20% - Акцент4 44_ИД106142010 ДО 17.09.14" xfId="1248"/>
    <cellStyle name="20% - Акцент4 45" xfId="1249"/>
    <cellStyle name="20% - Акцент4 45 2" xfId="1250"/>
    <cellStyle name="20% - Акцент4 45 3" xfId="1251"/>
    <cellStyle name="20% - Акцент4 45 4" xfId="1252"/>
    <cellStyle name="20% - Акцент4 45_ИД106142010 ДО 17.09.14" xfId="1253"/>
    <cellStyle name="20% - Акцент4 46" xfId="1254"/>
    <cellStyle name="20% - Акцент4 46 2" xfId="1255"/>
    <cellStyle name="20% - Акцент4 46 3" xfId="1256"/>
    <cellStyle name="20% - Акцент4 46 4" xfId="1257"/>
    <cellStyle name="20% - Акцент4 46_ИД106142010 ДО 17.09.14" xfId="1258"/>
    <cellStyle name="20% - Акцент4 47" xfId="1259"/>
    <cellStyle name="20% - Акцент4 47 2" xfId="1260"/>
    <cellStyle name="20% - Акцент4 47 3" xfId="1261"/>
    <cellStyle name="20% - Акцент4 47 4" xfId="1262"/>
    <cellStyle name="20% - Акцент4 47_ИД106142010 ДО 17.09.14" xfId="1263"/>
    <cellStyle name="20% - Акцент4 48" xfId="1264"/>
    <cellStyle name="20% - Акцент4 48 2" xfId="1265"/>
    <cellStyle name="20% - Акцент4 48 3" xfId="1266"/>
    <cellStyle name="20% - Акцент4 48 4" xfId="1267"/>
    <cellStyle name="20% - Акцент4 48_ИД106142010 ДО 17.09.14" xfId="1268"/>
    <cellStyle name="20% - Акцент4 49" xfId="1269"/>
    <cellStyle name="20% - Акцент4 49 2" xfId="1270"/>
    <cellStyle name="20% - Акцент4 49 3" xfId="1271"/>
    <cellStyle name="20% - Акцент4 49 4" xfId="1272"/>
    <cellStyle name="20% - Акцент4 49_ИД106142010 ДО 17.09.14" xfId="1273"/>
    <cellStyle name="20% - Акцент4 5" xfId="1274"/>
    <cellStyle name="20% - Акцент4 50" xfId="1275"/>
    <cellStyle name="20% - Акцент4 50 2" xfId="1276"/>
    <cellStyle name="20% - Акцент4 50 3" xfId="3749"/>
    <cellStyle name="20% - Акцент4 50 4" xfId="3750"/>
    <cellStyle name="20% - Акцент4 50_ИД106142010 ДО 17.09.14" xfId="1277"/>
    <cellStyle name="20% - Акцент4 51" xfId="1278"/>
    <cellStyle name="20% - Акцент4 51 2" xfId="1279"/>
    <cellStyle name="20% - Акцент4 51 3" xfId="3751"/>
    <cellStyle name="20% - Акцент4 51 4" xfId="3752"/>
    <cellStyle name="20% - Акцент4 51_ИД106142010 ДО 17.09.14" xfId="1280"/>
    <cellStyle name="20% - Акцент4 52" xfId="1281"/>
    <cellStyle name="20% - Акцент4 52 2" xfId="1282"/>
    <cellStyle name="20% - Акцент4 52 3" xfId="3753"/>
    <cellStyle name="20% - Акцент4 52 4" xfId="3754"/>
    <cellStyle name="20% - Акцент4 52_ИД106142010 ДО 17.09.14" xfId="1283"/>
    <cellStyle name="20% - Акцент4 53" xfId="1284"/>
    <cellStyle name="20% - Акцент4 53 2" xfId="1285"/>
    <cellStyle name="20% - Акцент4 53 3" xfId="3755"/>
    <cellStyle name="20% - Акцент4 53 4" xfId="3756"/>
    <cellStyle name="20% - Акцент4 53_ИД106142010 ДО 17.09.14" xfId="1286"/>
    <cellStyle name="20% - Акцент4 54" xfId="1287"/>
    <cellStyle name="20% - Акцент4 54 2" xfId="1288"/>
    <cellStyle name="20% - Акцент4 54 3" xfId="3757"/>
    <cellStyle name="20% - Акцент4 54 4" xfId="3758"/>
    <cellStyle name="20% - Акцент4 54_ИД106142010 ДО 17.09.14" xfId="1289"/>
    <cellStyle name="20% - Акцент4 55" xfId="1290"/>
    <cellStyle name="20% - Акцент4 55 2" xfId="1291"/>
    <cellStyle name="20% - Акцент4 55 3" xfId="3759"/>
    <cellStyle name="20% - Акцент4 55 4" xfId="3760"/>
    <cellStyle name="20% - Акцент4 55_ИД106142010 ДО 17.09.14" xfId="1292"/>
    <cellStyle name="20% - Акцент4 56" xfId="1293"/>
    <cellStyle name="20% - Акцент4 56 2" xfId="1294"/>
    <cellStyle name="20% - Акцент4 56 3" xfId="3761"/>
    <cellStyle name="20% - Акцент4 56 4" xfId="3762"/>
    <cellStyle name="20% - Акцент4 56_ИД106142010 ДО 17.09.14" xfId="1295"/>
    <cellStyle name="20% - Акцент4 57" xfId="1296"/>
    <cellStyle name="20% - Акцент4 57 2" xfId="1297"/>
    <cellStyle name="20% - Акцент4 57 3" xfId="3763"/>
    <cellStyle name="20% - Акцент4 57 4" xfId="3764"/>
    <cellStyle name="20% - Акцент4 57_ИД106142010 ДО 17.09.14" xfId="1298"/>
    <cellStyle name="20% - Акцент4 58" xfId="1299"/>
    <cellStyle name="20% - Акцент4 58 2" xfId="1300"/>
    <cellStyle name="20% - Акцент4 58 3" xfId="3765"/>
    <cellStyle name="20% - Акцент4 58 4" xfId="3766"/>
    <cellStyle name="20% - Акцент4 58_ИД106142010 ДО 17.09.14" xfId="1301"/>
    <cellStyle name="20% - Акцент4 59" xfId="1302"/>
    <cellStyle name="20% - Акцент4 59 2" xfId="1303"/>
    <cellStyle name="20% - Акцент4 59 3" xfId="3767"/>
    <cellStyle name="20% - Акцент4 59 4" xfId="3768"/>
    <cellStyle name="20% - Акцент4 59_ИД106142010 ДО 17.09.14" xfId="1304"/>
    <cellStyle name="20% - Акцент4 6" xfId="1305"/>
    <cellStyle name="20% - Акцент4 60" xfId="1306"/>
    <cellStyle name="20% - Акцент4 60 2" xfId="1307"/>
    <cellStyle name="20% - Акцент4 60 3" xfId="3769"/>
    <cellStyle name="20% - Акцент4 60 4" xfId="3770"/>
    <cellStyle name="20% - Акцент4 60_ИД106142010 ДО 17.09.14" xfId="1308"/>
    <cellStyle name="20% - Акцент4 61" xfId="1309"/>
    <cellStyle name="20% - Акцент4 61 2" xfId="1310"/>
    <cellStyle name="20% - Акцент4 61 3" xfId="3771"/>
    <cellStyle name="20% - Акцент4 61 4" xfId="3772"/>
    <cellStyle name="20% - Акцент4 61_ИД106142010 ДО 17.09.14" xfId="1311"/>
    <cellStyle name="20% - Акцент4 62" xfId="1312"/>
    <cellStyle name="20% - Акцент4 62 2" xfId="1313"/>
    <cellStyle name="20% - Акцент4 62 3" xfId="3773"/>
    <cellStyle name="20% - Акцент4 62 4" xfId="3774"/>
    <cellStyle name="20% - Акцент4 62_ИД106142010 ДО 17.09.14" xfId="1314"/>
    <cellStyle name="20% - Акцент4 63" xfId="1315"/>
    <cellStyle name="20% - Акцент4 63 2" xfId="1316"/>
    <cellStyle name="20% - Акцент4 63 3" xfId="3775"/>
    <cellStyle name="20% - Акцент4 63 4" xfId="3776"/>
    <cellStyle name="20% - Акцент4 63_ИД106142010 ДО 17.09.14" xfId="1317"/>
    <cellStyle name="20% - Акцент4 64" xfId="1318"/>
    <cellStyle name="20% - Акцент4 64 2" xfId="1319"/>
    <cellStyle name="20% - Акцент4 64 3" xfId="3777"/>
    <cellStyle name="20% - Акцент4 64 4" xfId="3778"/>
    <cellStyle name="20% - Акцент4 64_ИД106142010 ДО 17.09.14" xfId="1320"/>
    <cellStyle name="20% - Акцент4 65" xfId="1321"/>
    <cellStyle name="20% - Акцент4 65 2" xfId="1322"/>
    <cellStyle name="20% - Акцент4 65 3" xfId="3779"/>
    <cellStyle name="20% - Акцент4 65 4" xfId="3780"/>
    <cellStyle name="20% - Акцент4 65_ИД106142010 ДО 17.09.14" xfId="1323"/>
    <cellStyle name="20% - Акцент4 66" xfId="1324"/>
    <cellStyle name="20% - Акцент4 66 2" xfId="1325"/>
    <cellStyle name="20% - Акцент4 66 3" xfId="3781"/>
    <cellStyle name="20% - Акцент4 66 4" xfId="3782"/>
    <cellStyle name="20% - Акцент4 67" xfId="1326"/>
    <cellStyle name="20% - Акцент4 67 2" xfId="1327"/>
    <cellStyle name="20% - Акцент4 67 3" xfId="3783"/>
    <cellStyle name="20% - Акцент4 67 4" xfId="3784"/>
    <cellStyle name="20% - Акцент4 68" xfId="1328"/>
    <cellStyle name="20% - Акцент4 68 2" xfId="1329"/>
    <cellStyle name="20% - Акцент4 68 3" xfId="3785"/>
    <cellStyle name="20% - Акцент4 68 4" xfId="3786"/>
    <cellStyle name="20% - Акцент4 69" xfId="1330"/>
    <cellStyle name="20% - Акцент4 69 2" xfId="1331"/>
    <cellStyle name="20% - Акцент4 69 3" xfId="3787"/>
    <cellStyle name="20% - Акцент4 69 4" xfId="3788"/>
    <cellStyle name="20% - Акцент4 7" xfId="1332"/>
    <cellStyle name="20% - Акцент4 70" xfId="1333"/>
    <cellStyle name="20% - Акцент4 70 2" xfId="1334"/>
    <cellStyle name="20% - Акцент4 70 3" xfId="3789"/>
    <cellStyle name="20% - Акцент4 70 4" xfId="3790"/>
    <cellStyle name="20% - Акцент4 71" xfId="1335"/>
    <cellStyle name="20% - Акцент4 71 2" xfId="1336"/>
    <cellStyle name="20% - Акцент4 71 3" xfId="3791"/>
    <cellStyle name="20% - Акцент4 71 4" xfId="3792"/>
    <cellStyle name="20% - Акцент4 72" xfId="1337"/>
    <cellStyle name="20% - Акцент4 72 2" xfId="1338"/>
    <cellStyle name="20% - Акцент4 72 3" xfId="3793"/>
    <cellStyle name="20% - Акцент4 72 4" xfId="3794"/>
    <cellStyle name="20% - Акцент4 73" xfId="1339"/>
    <cellStyle name="20% - Акцент4 73 2" xfId="1340"/>
    <cellStyle name="20% - Акцент4 73 3" xfId="3795"/>
    <cellStyle name="20% - Акцент4 73 4" xfId="3796"/>
    <cellStyle name="20% - Акцент4 74" xfId="1341"/>
    <cellStyle name="20% - Акцент4 74 2" xfId="1342"/>
    <cellStyle name="20% - Акцент4 74 3" xfId="3797"/>
    <cellStyle name="20% - Акцент4 74 4" xfId="3798"/>
    <cellStyle name="20% - Акцент4 75" xfId="1343"/>
    <cellStyle name="20% - Акцент4 75 2" xfId="1344"/>
    <cellStyle name="20% - Акцент4 75 3" xfId="3799"/>
    <cellStyle name="20% - Акцент4 75 4" xfId="3800"/>
    <cellStyle name="20% - Акцент4 76" xfId="1345"/>
    <cellStyle name="20% - Акцент4 76 2" xfId="1346"/>
    <cellStyle name="20% - Акцент4 76 3" xfId="3801"/>
    <cellStyle name="20% - Акцент4 76 4" xfId="3802"/>
    <cellStyle name="20% - Акцент4 77" xfId="1347"/>
    <cellStyle name="20% - Акцент4 77 2" xfId="1348"/>
    <cellStyle name="20% - Акцент4 77 3" xfId="3803"/>
    <cellStyle name="20% - Акцент4 77 4" xfId="3804"/>
    <cellStyle name="20% - Акцент4 78" xfId="1349"/>
    <cellStyle name="20% - Акцент4 78 2" xfId="1350"/>
    <cellStyle name="20% - Акцент4 78 3" xfId="3805"/>
    <cellStyle name="20% - Акцент4 78 4" xfId="3806"/>
    <cellStyle name="20% - Акцент4 79" xfId="1351"/>
    <cellStyle name="20% - Акцент4 79 2" xfId="1352"/>
    <cellStyle name="20% - Акцент4 79 3" xfId="3807"/>
    <cellStyle name="20% - Акцент4 79 4" xfId="3808"/>
    <cellStyle name="20% - Акцент4 8" xfId="1353"/>
    <cellStyle name="20% - Акцент4 80" xfId="1354"/>
    <cellStyle name="20% - Акцент4 80 2" xfId="1355"/>
    <cellStyle name="20% - Акцент4 80 3" xfId="3809"/>
    <cellStyle name="20% - Акцент4 80 4" xfId="3810"/>
    <cellStyle name="20% - Акцент4 81" xfId="1356"/>
    <cellStyle name="20% - Акцент4 81 2" xfId="1357"/>
    <cellStyle name="20% - Акцент4 81 3" xfId="3811"/>
    <cellStyle name="20% - Акцент4 81 4" xfId="3812"/>
    <cellStyle name="20% - Акцент4 82" xfId="1358"/>
    <cellStyle name="20% - Акцент4 82 2" xfId="1359"/>
    <cellStyle name="20% - Акцент4 82 3" xfId="3813"/>
    <cellStyle name="20% - Акцент4 82 4" xfId="3814"/>
    <cellStyle name="20% - Акцент4 83" xfId="1360"/>
    <cellStyle name="20% - Акцент4 83 2" xfId="1361"/>
    <cellStyle name="20% - Акцент4 83 3" xfId="3815"/>
    <cellStyle name="20% - Акцент4 83 4" xfId="3816"/>
    <cellStyle name="20% - Акцент4 84" xfId="1362"/>
    <cellStyle name="20% - Акцент4 84 2" xfId="1363"/>
    <cellStyle name="20% - Акцент4 84 3" xfId="3817"/>
    <cellStyle name="20% - Акцент4 84 4" xfId="3818"/>
    <cellStyle name="20% - Акцент4 85" xfId="1364"/>
    <cellStyle name="20% - Акцент4 85 2" xfId="1365"/>
    <cellStyle name="20% - Акцент4 85 3" xfId="3819"/>
    <cellStyle name="20% - Акцент4 85 4" xfId="3820"/>
    <cellStyle name="20% - Акцент4 86" xfId="1366"/>
    <cellStyle name="20% - Акцент4 86 2" xfId="1367"/>
    <cellStyle name="20% - Акцент4 86 3" xfId="3821"/>
    <cellStyle name="20% - Акцент4 86 4" xfId="3822"/>
    <cellStyle name="20% - Акцент4 87" xfId="1368"/>
    <cellStyle name="20% - Акцент4 87 2" xfId="1369"/>
    <cellStyle name="20% - Акцент4 87 3" xfId="3823"/>
    <cellStyle name="20% - Акцент4 87 4" xfId="3824"/>
    <cellStyle name="20% - Акцент4 88" xfId="1370"/>
    <cellStyle name="20% - Акцент4 88 2" xfId="1371"/>
    <cellStyle name="20% - Акцент4 88 3" xfId="3825"/>
    <cellStyle name="20% - Акцент4 88 4" xfId="3826"/>
    <cellStyle name="20% - Акцент4 89" xfId="1372"/>
    <cellStyle name="20% - Акцент4 89 2" xfId="1373"/>
    <cellStyle name="20% - Акцент4 89 3" xfId="3827"/>
    <cellStyle name="20% - Акцент4 89 4" xfId="3828"/>
    <cellStyle name="20% - Акцент4 9" xfId="1374"/>
    <cellStyle name="20% - Акцент4 90" xfId="1375"/>
    <cellStyle name="20% - Акцент4 90 2" xfId="1376"/>
    <cellStyle name="20% - Акцент4 90 3" xfId="3829"/>
    <cellStyle name="20% - Акцент4 90 4" xfId="3830"/>
    <cellStyle name="20% - Акцент4 91" xfId="1377"/>
    <cellStyle name="20% - Акцент4 91 2" xfId="1378"/>
    <cellStyle name="20% - Акцент4 91 3" xfId="3831"/>
    <cellStyle name="20% - Акцент4 91 4" xfId="3832"/>
    <cellStyle name="20% - Акцент4 92" xfId="1379"/>
    <cellStyle name="20% - Акцент4 92 2" xfId="1380"/>
    <cellStyle name="20% - Акцент4 92 3" xfId="3833"/>
    <cellStyle name="20% - Акцент4 92 4" xfId="3834"/>
    <cellStyle name="20% - Акцент4 93" xfId="1381"/>
    <cellStyle name="20% - Акцент4 93 2" xfId="1382"/>
    <cellStyle name="20% - Акцент4 93 3" xfId="3835"/>
    <cellStyle name="20% - Акцент4 93 4" xfId="3836"/>
    <cellStyle name="20% - Акцент4 94" xfId="1383"/>
    <cellStyle name="20% - Акцент4 94 2" xfId="1384"/>
    <cellStyle name="20% - Акцент4 94 3" xfId="3837"/>
    <cellStyle name="20% - Акцент4 94 4" xfId="3838"/>
    <cellStyle name="20% - Акцент4 95" xfId="1385"/>
    <cellStyle name="20% - Акцент4 95 2" xfId="1386"/>
    <cellStyle name="20% - Акцент4 96" xfId="1387"/>
    <cellStyle name="20% - Акцент4 96 2" xfId="1388"/>
    <cellStyle name="20% - Акцент4 97" xfId="1389"/>
    <cellStyle name="20% - Акцент4 97 2" xfId="1390"/>
    <cellStyle name="20% - Акцент4 98" xfId="1391"/>
    <cellStyle name="20% - Акцент4 98 2" xfId="1392"/>
    <cellStyle name="20% - Акцент4 99" xfId="1393"/>
    <cellStyle name="20% - Акцент4 99 2" xfId="1394"/>
    <cellStyle name="20% - Акцент5 10" xfId="1395"/>
    <cellStyle name="20% - Акцент5 2" xfId="1396"/>
    <cellStyle name="20% - Акцент5 2 2" xfId="1397"/>
    <cellStyle name="20% - Акцент5 2_ИД106140750" xfId="1398"/>
    <cellStyle name="20% - Акцент5 3" xfId="1399"/>
    <cellStyle name="20% - Акцент5 4" xfId="1400"/>
    <cellStyle name="20% - Акцент5 5" xfId="1401"/>
    <cellStyle name="20% - Акцент5 6" xfId="1402"/>
    <cellStyle name="20% - Акцент5 7" xfId="1403"/>
    <cellStyle name="20% - Акцент5 8" xfId="1404"/>
    <cellStyle name="20% - Акцент5 9" xfId="1405"/>
    <cellStyle name="20% - Акцент6 10" xfId="1406"/>
    <cellStyle name="20% - Акцент6 2" xfId="1407"/>
    <cellStyle name="20% - Акцент6 2 2" xfId="1408"/>
    <cellStyle name="20% - Акцент6 2_ИД106140750" xfId="1409"/>
    <cellStyle name="20% - Акцент6 3" xfId="1410"/>
    <cellStyle name="20% - Акцент6 4" xfId="1411"/>
    <cellStyle name="20% - Акцент6 5" xfId="1412"/>
    <cellStyle name="20% - Акцент6 6" xfId="1413"/>
    <cellStyle name="20% - Акцент6 7" xfId="1414"/>
    <cellStyle name="20% - Акцент6 8" xfId="1415"/>
    <cellStyle name="20% - Акцент6 9" xfId="1416"/>
    <cellStyle name="40% - Accent1" xfId="1417"/>
    <cellStyle name="40% - Accent2" xfId="1418"/>
    <cellStyle name="40% - Accent3" xfId="1419"/>
    <cellStyle name="40% - Accent4" xfId="1420"/>
    <cellStyle name="40% - Accent5" xfId="1421"/>
    <cellStyle name="40% - Accent6" xfId="1422"/>
    <cellStyle name="40% - Акцент1 10" xfId="1423"/>
    <cellStyle name="40% - Акцент1 2" xfId="1424"/>
    <cellStyle name="40% - Акцент1 2 2" xfId="1425"/>
    <cellStyle name="40% - Акцент1 2_ИД106140750" xfId="1426"/>
    <cellStyle name="40% - Акцент1 3" xfId="1427"/>
    <cellStyle name="40% - Акцент1 4" xfId="1428"/>
    <cellStyle name="40% - Акцент1 5" xfId="1429"/>
    <cellStyle name="40% - Акцент1 6" xfId="1430"/>
    <cellStyle name="40% - Акцент1 7" xfId="1431"/>
    <cellStyle name="40% - Акцент1 8" xfId="1432"/>
    <cellStyle name="40% - Акцент1 9" xfId="1433"/>
    <cellStyle name="40% - Акцент2 10" xfId="1434"/>
    <cellStyle name="40% - Акцент2 2" xfId="1435"/>
    <cellStyle name="40% - Акцент2 2 2" xfId="1436"/>
    <cellStyle name="40% - Акцент2 2_ИД106140750" xfId="1437"/>
    <cellStyle name="40% - Акцент2 3" xfId="1438"/>
    <cellStyle name="40% - Акцент2 4" xfId="1439"/>
    <cellStyle name="40% - Акцент2 5" xfId="1440"/>
    <cellStyle name="40% - Акцент2 6" xfId="1441"/>
    <cellStyle name="40% - Акцент2 7" xfId="1442"/>
    <cellStyle name="40% - Акцент2 8" xfId="1443"/>
    <cellStyle name="40% - Акцент2 9" xfId="1444"/>
    <cellStyle name="40% - Акцент3 10" xfId="1445"/>
    <cellStyle name="40% - Акцент3 100" xfId="1446"/>
    <cellStyle name="40% - Акцент3 100 2" xfId="1447"/>
    <cellStyle name="40% - Акцент3 101" xfId="1448"/>
    <cellStyle name="40% - Акцент3 101 2" xfId="1449"/>
    <cellStyle name="40% - Акцент3 102" xfId="1450"/>
    <cellStyle name="40% - Акцент3 102 2" xfId="1451"/>
    <cellStyle name="40% - Акцент3 103" xfId="1452"/>
    <cellStyle name="40% - Акцент3 103 2" xfId="1453"/>
    <cellStyle name="40% - Акцент3 104" xfId="1454"/>
    <cellStyle name="40% - Акцент3 104 2" xfId="1455"/>
    <cellStyle name="40% - Акцент3 105" xfId="1456"/>
    <cellStyle name="40% - Акцент3 105 2" xfId="1457"/>
    <cellStyle name="40% - Акцент3 106" xfId="1458"/>
    <cellStyle name="40% - Акцент3 106 2" xfId="1459"/>
    <cellStyle name="40% - Акцент3 107" xfId="1460"/>
    <cellStyle name="40% - Акцент3 107 2" xfId="1461"/>
    <cellStyle name="40% - Акцент3 108" xfId="1462"/>
    <cellStyle name="40% - Акцент3 108 2" xfId="1463"/>
    <cellStyle name="40% - Акцент3 109" xfId="1464"/>
    <cellStyle name="40% - Акцент3 109 2" xfId="1465"/>
    <cellStyle name="40% - Акцент3 11" xfId="1466"/>
    <cellStyle name="40% - Акцент3 110" xfId="1467"/>
    <cellStyle name="40% - Акцент3 110 2" xfId="1468"/>
    <cellStyle name="40% - Акцент3 111" xfId="1469"/>
    <cellStyle name="40% - Акцент3 111 2" xfId="1470"/>
    <cellStyle name="40% - Акцент3 112" xfId="1471"/>
    <cellStyle name="40% - Акцент3 112 2" xfId="1472"/>
    <cellStyle name="40% - Акцент3 113" xfId="1473"/>
    <cellStyle name="40% - Акцент3 113 2" xfId="1474"/>
    <cellStyle name="40% - Акцент3 114" xfId="1475"/>
    <cellStyle name="40% - Акцент3 114 2" xfId="1476"/>
    <cellStyle name="40% - Акцент3 115" xfId="1477"/>
    <cellStyle name="40% - Акцент3 115 2" xfId="1478"/>
    <cellStyle name="40% - Акцент3 116" xfId="1479"/>
    <cellStyle name="40% - Акцент3 116 2" xfId="1480"/>
    <cellStyle name="40% - Акцент3 117" xfId="1481"/>
    <cellStyle name="40% - Акцент3 117 2" xfId="1482"/>
    <cellStyle name="40% - Акцент3 118" xfId="1483"/>
    <cellStyle name="40% - Акцент3 118 2" xfId="1484"/>
    <cellStyle name="40% - Акцент3 119" xfId="1485"/>
    <cellStyle name="40% - Акцент3 119 2" xfId="1486"/>
    <cellStyle name="40% - Акцент3 12" xfId="1487"/>
    <cellStyle name="40% - Акцент3 120" xfId="1488"/>
    <cellStyle name="40% - Акцент3 120 2" xfId="1489"/>
    <cellStyle name="40% - Акцент3 121" xfId="1490"/>
    <cellStyle name="40% - Акцент3 121 2" xfId="1491"/>
    <cellStyle name="40% - Акцент3 122" xfId="1492"/>
    <cellStyle name="40% - Акцент3 122 2" xfId="1493"/>
    <cellStyle name="40% - Акцент3 123" xfId="1494"/>
    <cellStyle name="40% - Акцент3 123 2" xfId="1495"/>
    <cellStyle name="40% - Акцент3 124" xfId="1496"/>
    <cellStyle name="40% - Акцент3 124 2" xfId="1497"/>
    <cellStyle name="40% - Акцент3 125" xfId="1498"/>
    <cellStyle name="40% - Акцент3 125 2" xfId="1499"/>
    <cellStyle name="40% - Акцент3 126" xfId="1500"/>
    <cellStyle name="40% - Акцент3 126 2" xfId="1501"/>
    <cellStyle name="40% - Акцент3 127" xfId="1502"/>
    <cellStyle name="40% - Акцент3 127 2" xfId="1503"/>
    <cellStyle name="40% - Акцент3 128" xfId="1504"/>
    <cellStyle name="40% - Акцент3 13" xfId="1505"/>
    <cellStyle name="40% - Акцент3 14" xfId="1506"/>
    <cellStyle name="40% - Акцент3 15" xfId="1507"/>
    <cellStyle name="40% - Акцент3 16" xfId="1508"/>
    <cellStyle name="40% - Акцент3 17" xfId="1509"/>
    <cellStyle name="40% - Акцент3 18" xfId="1510"/>
    <cellStyle name="40% - Акцент3 19" xfId="1511"/>
    <cellStyle name="40% - Акцент3 19 2" xfId="1512"/>
    <cellStyle name="40% - Акцент3 19 3" xfId="1513"/>
    <cellStyle name="40% - Акцент3 19 4" xfId="1514"/>
    <cellStyle name="40% - Акцент3 19_ИД106142010 ДО 17.09.14" xfId="1515"/>
    <cellStyle name="40% - Акцент3 2" xfId="1516"/>
    <cellStyle name="40% - Акцент3 2 2" xfId="1517"/>
    <cellStyle name="40% - Акцент3 2 3" xfId="1518"/>
    <cellStyle name="40% - Акцент3 20" xfId="1519"/>
    <cellStyle name="40% - Акцент3 20 2" xfId="1520"/>
    <cellStyle name="40% - Акцент3 20 3" xfId="1521"/>
    <cellStyle name="40% - Акцент3 20 4" xfId="1522"/>
    <cellStyle name="40% - Акцент3 20_ИД106142010 ДО 17.09.14" xfId="1523"/>
    <cellStyle name="40% - Акцент3 21" xfId="1524"/>
    <cellStyle name="40% - Акцент3 21 2" xfId="1525"/>
    <cellStyle name="40% - Акцент3 21 3" xfId="1526"/>
    <cellStyle name="40% - Акцент3 21 4" xfId="1527"/>
    <cellStyle name="40% - Акцент3 21_ИД106142010 ДО 17.09.14" xfId="1528"/>
    <cellStyle name="40% - Акцент3 22" xfId="1529"/>
    <cellStyle name="40% - Акцент3 22 2" xfId="1530"/>
    <cellStyle name="40% - Акцент3 22 3" xfId="1531"/>
    <cellStyle name="40% - Акцент3 22 4" xfId="1532"/>
    <cellStyle name="40% - Акцент3 22_ИД106142010 ДО 17.09.14" xfId="1533"/>
    <cellStyle name="40% - Акцент3 23" xfId="1534"/>
    <cellStyle name="40% - Акцент3 23 2" xfId="1535"/>
    <cellStyle name="40% - Акцент3 23 3" xfId="1536"/>
    <cellStyle name="40% - Акцент3 23 4" xfId="1537"/>
    <cellStyle name="40% - Акцент3 23_ИД106142010 ДО 17.09.14" xfId="1538"/>
    <cellStyle name="40% - Акцент3 24" xfId="1539"/>
    <cellStyle name="40% - Акцент3 24 2" xfId="1540"/>
    <cellStyle name="40% - Акцент3 24 3" xfId="1541"/>
    <cellStyle name="40% - Акцент3 24 4" xfId="1542"/>
    <cellStyle name="40% - Акцент3 24_ИД106142010 ДО 17.09.14" xfId="1543"/>
    <cellStyle name="40% - Акцент3 25" xfId="1544"/>
    <cellStyle name="40% - Акцент3 25 2" xfId="1545"/>
    <cellStyle name="40% - Акцент3 25 3" xfId="1546"/>
    <cellStyle name="40% - Акцент3 25 4" xfId="1547"/>
    <cellStyle name="40% - Акцент3 25_ИД106142010 ДО 17.09.14" xfId="1548"/>
    <cellStyle name="40% - Акцент3 26" xfId="1549"/>
    <cellStyle name="40% - Акцент3 26 2" xfId="1550"/>
    <cellStyle name="40% - Акцент3 26 3" xfId="1551"/>
    <cellStyle name="40% - Акцент3 26 4" xfId="1552"/>
    <cellStyle name="40% - Акцент3 26_ИД106142010 ДО 17.09.14" xfId="1553"/>
    <cellStyle name="40% - Акцент3 27" xfId="1554"/>
    <cellStyle name="40% - Акцент3 27 2" xfId="1555"/>
    <cellStyle name="40% - Акцент3 27 3" xfId="1556"/>
    <cellStyle name="40% - Акцент3 27 4" xfId="1557"/>
    <cellStyle name="40% - Акцент3 27_ИД106142010 ДО 17.09.14" xfId="1558"/>
    <cellStyle name="40% - Акцент3 28" xfId="1559"/>
    <cellStyle name="40% - Акцент3 28 2" xfId="1560"/>
    <cellStyle name="40% - Акцент3 28 3" xfId="1561"/>
    <cellStyle name="40% - Акцент3 28 4" xfId="1562"/>
    <cellStyle name="40% - Акцент3 28_ИД106142010 ДО 17.09.14" xfId="1563"/>
    <cellStyle name="40% - Акцент3 29" xfId="1564"/>
    <cellStyle name="40% - Акцент3 29 2" xfId="1565"/>
    <cellStyle name="40% - Акцент3 29 3" xfId="1566"/>
    <cellStyle name="40% - Акцент3 29 4" xfId="1567"/>
    <cellStyle name="40% - Акцент3 29_ИД106142010 ДО 17.09.14" xfId="1568"/>
    <cellStyle name="40% - Акцент3 3" xfId="1569"/>
    <cellStyle name="40% - Акцент3 30" xfId="1570"/>
    <cellStyle name="40% - Акцент3 30 2" xfId="1571"/>
    <cellStyle name="40% - Акцент3 30 3" xfId="1572"/>
    <cellStyle name="40% - Акцент3 30 4" xfId="1573"/>
    <cellStyle name="40% - Акцент3 30_ИД106142010 ДО 17.09.14" xfId="1574"/>
    <cellStyle name="40% - Акцент3 31" xfId="1575"/>
    <cellStyle name="40% - Акцент3 31 2" xfId="1576"/>
    <cellStyle name="40% - Акцент3 31 3" xfId="1577"/>
    <cellStyle name="40% - Акцент3 31 4" xfId="1578"/>
    <cellStyle name="40% - Акцент3 31_ИД106142010 ДО 17.09.14" xfId="1579"/>
    <cellStyle name="40% - Акцент3 32" xfId="1580"/>
    <cellStyle name="40% - Акцент3 32 2" xfId="1581"/>
    <cellStyle name="40% - Акцент3 32 3" xfId="1582"/>
    <cellStyle name="40% - Акцент3 32 4" xfId="1583"/>
    <cellStyle name="40% - Акцент3 32_ИД106142010 ДО 17.09.14" xfId="1584"/>
    <cellStyle name="40% - Акцент3 33" xfId="1585"/>
    <cellStyle name="40% - Акцент3 33 2" xfId="1586"/>
    <cellStyle name="40% - Акцент3 33 3" xfId="1587"/>
    <cellStyle name="40% - Акцент3 33 4" xfId="1588"/>
    <cellStyle name="40% - Акцент3 33_ИД106142010 ДО 17.09.14" xfId="1589"/>
    <cellStyle name="40% - Акцент3 34" xfId="1590"/>
    <cellStyle name="40% - Акцент3 34 2" xfId="1591"/>
    <cellStyle name="40% - Акцент3 34 3" xfId="1592"/>
    <cellStyle name="40% - Акцент3 34 4" xfId="1593"/>
    <cellStyle name="40% - Акцент3 34_ИД106142010 ДО 17.09.14" xfId="1594"/>
    <cellStyle name="40% - Акцент3 35" xfId="1595"/>
    <cellStyle name="40% - Акцент3 35 2" xfId="1596"/>
    <cellStyle name="40% - Акцент3 35 3" xfId="1597"/>
    <cellStyle name="40% - Акцент3 35 4" xfId="1598"/>
    <cellStyle name="40% - Акцент3 35_ИД106142010 ДО 17.09.14" xfId="1599"/>
    <cellStyle name="40% - Акцент3 36" xfId="1600"/>
    <cellStyle name="40% - Акцент3 36 2" xfId="1601"/>
    <cellStyle name="40% - Акцент3 36 3" xfId="1602"/>
    <cellStyle name="40% - Акцент3 36 4" xfId="1603"/>
    <cellStyle name="40% - Акцент3 36_ИД106142010 ДО 17.09.14" xfId="1604"/>
    <cellStyle name="40% - Акцент3 37" xfId="1605"/>
    <cellStyle name="40% - Акцент3 37 2" xfId="1606"/>
    <cellStyle name="40% - Акцент3 37 3" xfId="1607"/>
    <cellStyle name="40% - Акцент3 37 4" xfId="1608"/>
    <cellStyle name="40% - Акцент3 37_ИД106142010 ДО 17.09.14" xfId="1609"/>
    <cellStyle name="40% - Акцент3 38" xfId="1610"/>
    <cellStyle name="40% - Акцент3 38 2" xfId="1611"/>
    <cellStyle name="40% - Акцент3 38 3" xfId="1612"/>
    <cellStyle name="40% - Акцент3 38 4" xfId="1613"/>
    <cellStyle name="40% - Акцент3 38_ИД106142010 ДО 17.09.14" xfId="1614"/>
    <cellStyle name="40% - Акцент3 39" xfId="1615"/>
    <cellStyle name="40% - Акцент3 39 2" xfId="1616"/>
    <cellStyle name="40% - Акцент3 39 3" xfId="1617"/>
    <cellStyle name="40% - Акцент3 39 4" xfId="1618"/>
    <cellStyle name="40% - Акцент3 39_ИД106142010 ДО 17.09.14" xfId="1619"/>
    <cellStyle name="40% - Акцент3 4" xfId="1620"/>
    <cellStyle name="40% - Акцент3 40" xfId="1621"/>
    <cellStyle name="40% - Акцент3 40 2" xfId="1622"/>
    <cellStyle name="40% - Акцент3 40 3" xfId="1623"/>
    <cellStyle name="40% - Акцент3 40 4" xfId="1624"/>
    <cellStyle name="40% - Акцент3 40_ИД106142010 ДО 17.09.14" xfId="1625"/>
    <cellStyle name="40% - Акцент3 41" xfId="1626"/>
    <cellStyle name="40% - Акцент3 41 2" xfId="1627"/>
    <cellStyle name="40% - Акцент3 41 3" xfId="1628"/>
    <cellStyle name="40% - Акцент3 41 4" xfId="1629"/>
    <cellStyle name="40% - Акцент3 41_ИД106142010 ДО 17.09.14" xfId="1630"/>
    <cellStyle name="40% - Акцент3 42" xfId="1631"/>
    <cellStyle name="40% - Акцент3 42 2" xfId="1632"/>
    <cellStyle name="40% - Акцент3 42 3" xfId="1633"/>
    <cellStyle name="40% - Акцент3 42 4" xfId="1634"/>
    <cellStyle name="40% - Акцент3 42_ИД106142010 ДО 17.09.14" xfId="1635"/>
    <cellStyle name="40% - Акцент3 43" xfId="1636"/>
    <cellStyle name="40% - Акцент3 43 2" xfId="1637"/>
    <cellStyle name="40% - Акцент3 43 3" xfId="1638"/>
    <cellStyle name="40% - Акцент3 43 4" xfId="1639"/>
    <cellStyle name="40% - Акцент3 43_ИД106142010 ДО 17.09.14" xfId="1640"/>
    <cellStyle name="40% - Акцент3 44" xfId="1641"/>
    <cellStyle name="40% - Акцент3 44 2" xfId="1642"/>
    <cellStyle name="40% - Акцент3 44 3" xfId="1643"/>
    <cellStyle name="40% - Акцент3 44 4" xfId="1644"/>
    <cellStyle name="40% - Акцент3 44_ИД106142010 ДО 17.09.14" xfId="1645"/>
    <cellStyle name="40% - Акцент3 45" xfId="1646"/>
    <cellStyle name="40% - Акцент3 45 2" xfId="1647"/>
    <cellStyle name="40% - Акцент3 45 3" xfId="1648"/>
    <cellStyle name="40% - Акцент3 45 4" xfId="1649"/>
    <cellStyle name="40% - Акцент3 45_ИД106142010 ДО 17.09.14" xfId="1650"/>
    <cellStyle name="40% - Акцент3 46" xfId="1651"/>
    <cellStyle name="40% - Акцент3 46 2" xfId="1652"/>
    <cellStyle name="40% - Акцент3 46 3" xfId="1653"/>
    <cellStyle name="40% - Акцент3 46 4" xfId="1654"/>
    <cellStyle name="40% - Акцент3 46_ИД106142010 ДО 17.09.14" xfId="1655"/>
    <cellStyle name="40% - Акцент3 47" xfId="1656"/>
    <cellStyle name="40% - Акцент3 47 2" xfId="1657"/>
    <cellStyle name="40% - Акцент3 47 3" xfId="1658"/>
    <cellStyle name="40% - Акцент3 47 4" xfId="1659"/>
    <cellStyle name="40% - Акцент3 47_ИД106142010 ДО 17.09.14" xfId="1660"/>
    <cellStyle name="40% - Акцент3 48" xfId="1661"/>
    <cellStyle name="40% - Акцент3 48 2" xfId="1662"/>
    <cellStyle name="40% - Акцент3 48 3" xfId="1663"/>
    <cellStyle name="40% - Акцент3 48 4" xfId="1664"/>
    <cellStyle name="40% - Акцент3 48_ИД106142010 ДО 17.09.14" xfId="1665"/>
    <cellStyle name="40% - Акцент3 49" xfId="1666"/>
    <cellStyle name="40% - Акцент3 49 2" xfId="1667"/>
    <cellStyle name="40% - Акцент3 49 3" xfId="1668"/>
    <cellStyle name="40% - Акцент3 49 4" xfId="1669"/>
    <cellStyle name="40% - Акцент3 49_ИД106142010 ДО 17.09.14" xfId="1670"/>
    <cellStyle name="40% - Акцент3 5" xfId="1671"/>
    <cellStyle name="40% - Акцент3 50" xfId="1672"/>
    <cellStyle name="40% - Акцент3 50 2" xfId="1673"/>
    <cellStyle name="40% - Акцент3 50 3" xfId="3839"/>
    <cellStyle name="40% - Акцент3 50 4" xfId="3840"/>
    <cellStyle name="40% - Акцент3 50_ИД106142010 ДО 17.09.14" xfId="1674"/>
    <cellStyle name="40% - Акцент3 51" xfId="1675"/>
    <cellStyle name="40% - Акцент3 51 2" xfId="1676"/>
    <cellStyle name="40% - Акцент3 51 3" xfId="3841"/>
    <cellStyle name="40% - Акцент3 51 4" xfId="3842"/>
    <cellStyle name="40% - Акцент3 51_ИД106142010 ДО 17.09.14" xfId="1677"/>
    <cellStyle name="40% - Акцент3 52" xfId="1678"/>
    <cellStyle name="40% - Акцент3 52 2" xfId="1679"/>
    <cellStyle name="40% - Акцент3 52 3" xfId="3843"/>
    <cellStyle name="40% - Акцент3 52 4" xfId="3844"/>
    <cellStyle name="40% - Акцент3 52_ИД106142010 ДО 17.09.14" xfId="1680"/>
    <cellStyle name="40% - Акцент3 53" xfId="1681"/>
    <cellStyle name="40% - Акцент3 53 2" xfId="1682"/>
    <cellStyle name="40% - Акцент3 53 3" xfId="3845"/>
    <cellStyle name="40% - Акцент3 53 4" xfId="3846"/>
    <cellStyle name="40% - Акцент3 53_ИД106142010 ДО 17.09.14" xfId="1683"/>
    <cellStyle name="40% - Акцент3 54" xfId="1684"/>
    <cellStyle name="40% - Акцент3 54 2" xfId="1685"/>
    <cellStyle name="40% - Акцент3 54 3" xfId="3847"/>
    <cellStyle name="40% - Акцент3 54 4" xfId="3848"/>
    <cellStyle name="40% - Акцент3 54_ИД106142010 ДО 17.09.14" xfId="1686"/>
    <cellStyle name="40% - Акцент3 55" xfId="1687"/>
    <cellStyle name="40% - Акцент3 55 2" xfId="1688"/>
    <cellStyle name="40% - Акцент3 55 3" xfId="3849"/>
    <cellStyle name="40% - Акцент3 55 4" xfId="3850"/>
    <cellStyle name="40% - Акцент3 55_ИД106142010 ДО 17.09.14" xfId="1689"/>
    <cellStyle name="40% - Акцент3 56" xfId="1690"/>
    <cellStyle name="40% - Акцент3 56 2" xfId="1691"/>
    <cellStyle name="40% - Акцент3 56 3" xfId="3851"/>
    <cellStyle name="40% - Акцент3 56 4" xfId="3852"/>
    <cellStyle name="40% - Акцент3 56_ИД106142010 ДО 17.09.14" xfId="1692"/>
    <cellStyle name="40% - Акцент3 57" xfId="1693"/>
    <cellStyle name="40% - Акцент3 57 2" xfId="1694"/>
    <cellStyle name="40% - Акцент3 57 3" xfId="3853"/>
    <cellStyle name="40% - Акцент3 57 4" xfId="3854"/>
    <cellStyle name="40% - Акцент3 57_ИД106142010 ДО 17.09.14" xfId="1695"/>
    <cellStyle name="40% - Акцент3 58" xfId="1696"/>
    <cellStyle name="40% - Акцент3 58 2" xfId="1697"/>
    <cellStyle name="40% - Акцент3 58 3" xfId="3855"/>
    <cellStyle name="40% - Акцент3 58 4" xfId="3856"/>
    <cellStyle name="40% - Акцент3 58_ИД106142010 ДО 17.09.14" xfId="1698"/>
    <cellStyle name="40% - Акцент3 59" xfId="1699"/>
    <cellStyle name="40% - Акцент3 59 2" xfId="1700"/>
    <cellStyle name="40% - Акцент3 59 3" xfId="3857"/>
    <cellStyle name="40% - Акцент3 59 4" xfId="3858"/>
    <cellStyle name="40% - Акцент3 59_ИД106142010 ДО 17.09.14" xfId="1701"/>
    <cellStyle name="40% - Акцент3 6" xfId="1702"/>
    <cellStyle name="40% - Акцент3 60" xfId="1703"/>
    <cellStyle name="40% - Акцент3 60 2" xfId="1704"/>
    <cellStyle name="40% - Акцент3 60 3" xfId="3859"/>
    <cellStyle name="40% - Акцент3 60 4" xfId="3860"/>
    <cellStyle name="40% - Акцент3 60_ИД106142010 ДО 17.09.14" xfId="1705"/>
    <cellStyle name="40% - Акцент3 61" xfId="1706"/>
    <cellStyle name="40% - Акцент3 61 2" xfId="1707"/>
    <cellStyle name="40% - Акцент3 61 3" xfId="3861"/>
    <cellStyle name="40% - Акцент3 61 4" xfId="3862"/>
    <cellStyle name="40% - Акцент3 61_ИД106142010 ДО 17.09.14" xfId="1708"/>
    <cellStyle name="40% - Акцент3 62" xfId="1709"/>
    <cellStyle name="40% - Акцент3 62 2" xfId="1710"/>
    <cellStyle name="40% - Акцент3 62 3" xfId="3863"/>
    <cellStyle name="40% - Акцент3 62 4" xfId="3864"/>
    <cellStyle name="40% - Акцент3 62_ИД106142010 ДО 17.09.14" xfId="1711"/>
    <cellStyle name="40% - Акцент3 63" xfId="1712"/>
    <cellStyle name="40% - Акцент3 63 2" xfId="1713"/>
    <cellStyle name="40% - Акцент3 63 3" xfId="3865"/>
    <cellStyle name="40% - Акцент3 63 4" xfId="3866"/>
    <cellStyle name="40% - Акцент3 63_ИД106142010 ДО 17.09.14" xfId="1714"/>
    <cellStyle name="40% - Акцент3 64" xfId="1715"/>
    <cellStyle name="40% - Акцент3 64 2" xfId="1716"/>
    <cellStyle name="40% - Акцент3 64 3" xfId="3867"/>
    <cellStyle name="40% - Акцент3 64 4" xfId="3868"/>
    <cellStyle name="40% - Акцент3 64_ИД106142010 ДО 17.09.14" xfId="1717"/>
    <cellStyle name="40% - Акцент3 65" xfId="1718"/>
    <cellStyle name="40% - Акцент3 65 2" xfId="1719"/>
    <cellStyle name="40% - Акцент3 65 3" xfId="3869"/>
    <cellStyle name="40% - Акцент3 65 4" xfId="3870"/>
    <cellStyle name="40% - Акцент3 65_ИД106142010 ДО 17.09.14" xfId="1720"/>
    <cellStyle name="40% - Акцент3 66" xfId="1721"/>
    <cellStyle name="40% - Акцент3 66 2" xfId="1722"/>
    <cellStyle name="40% - Акцент3 66 3" xfId="3871"/>
    <cellStyle name="40% - Акцент3 66 4" xfId="3872"/>
    <cellStyle name="40% - Акцент3 67" xfId="1723"/>
    <cellStyle name="40% - Акцент3 67 2" xfId="1724"/>
    <cellStyle name="40% - Акцент3 67 3" xfId="3873"/>
    <cellStyle name="40% - Акцент3 67 4" xfId="3874"/>
    <cellStyle name="40% - Акцент3 68" xfId="1725"/>
    <cellStyle name="40% - Акцент3 68 2" xfId="1726"/>
    <cellStyle name="40% - Акцент3 68 3" xfId="3875"/>
    <cellStyle name="40% - Акцент3 68 4" xfId="3876"/>
    <cellStyle name="40% - Акцент3 69" xfId="1727"/>
    <cellStyle name="40% - Акцент3 69 2" xfId="1728"/>
    <cellStyle name="40% - Акцент3 69 3" xfId="3877"/>
    <cellStyle name="40% - Акцент3 69 4" xfId="3878"/>
    <cellStyle name="40% - Акцент3 7" xfId="1729"/>
    <cellStyle name="40% - Акцент3 70" xfId="1730"/>
    <cellStyle name="40% - Акцент3 70 2" xfId="1731"/>
    <cellStyle name="40% - Акцент3 70 3" xfId="3879"/>
    <cellStyle name="40% - Акцент3 70 4" xfId="3880"/>
    <cellStyle name="40% - Акцент3 71" xfId="1732"/>
    <cellStyle name="40% - Акцент3 71 2" xfId="1733"/>
    <cellStyle name="40% - Акцент3 71 3" xfId="3881"/>
    <cellStyle name="40% - Акцент3 71 4" xfId="3882"/>
    <cellStyle name="40% - Акцент3 72" xfId="1734"/>
    <cellStyle name="40% - Акцент3 72 2" xfId="1735"/>
    <cellStyle name="40% - Акцент3 72 3" xfId="3883"/>
    <cellStyle name="40% - Акцент3 72 4" xfId="3884"/>
    <cellStyle name="40% - Акцент3 73" xfId="1736"/>
    <cellStyle name="40% - Акцент3 73 2" xfId="1737"/>
    <cellStyle name="40% - Акцент3 73 3" xfId="3885"/>
    <cellStyle name="40% - Акцент3 73 4" xfId="3886"/>
    <cellStyle name="40% - Акцент3 74" xfId="1738"/>
    <cellStyle name="40% - Акцент3 74 2" xfId="1739"/>
    <cellStyle name="40% - Акцент3 74 3" xfId="3887"/>
    <cellStyle name="40% - Акцент3 74 4" xfId="3888"/>
    <cellStyle name="40% - Акцент3 75" xfId="1740"/>
    <cellStyle name="40% - Акцент3 75 2" xfId="1741"/>
    <cellStyle name="40% - Акцент3 75 3" xfId="3889"/>
    <cellStyle name="40% - Акцент3 75 4" xfId="3890"/>
    <cellStyle name="40% - Акцент3 76" xfId="1742"/>
    <cellStyle name="40% - Акцент3 76 2" xfId="1743"/>
    <cellStyle name="40% - Акцент3 76 3" xfId="3891"/>
    <cellStyle name="40% - Акцент3 76 4" xfId="3892"/>
    <cellStyle name="40% - Акцент3 77" xfId="1744"/>
    <cellStyle name="40% - Акцент3 77 2" xfId="1745"/>
    <cellStyle name="40% - Акцент3 77 3" xfId="3893"/>
    <cellStyle name="40% - Акцент3 77 4" xfId="3894"/>
    <cellStyle name="40% - Акцент3 78" xfId="1746"/>
    <cellStyle name="40% - Акцент3 78 2" xfId="1747"/>
    <cellStyle name="40% - Акцент3 78 3" xfId="3895"/>
    <cellStyle name="40% - Акцент3 78 4" xfId="3896"/>
    <cellStyle name="40% - Акцент3 79" xfId="1748"/>
    <cellStyle name="40% - Акцент3 79 2" xfId="1749"/>
    <cellStyle name="40% - Акцент3 79 3" xfId="3897"/>
    <cellStyle name="40% - Акцент3 79 4" xfId="3898"/>
    <cellStyle name="40% - Акцент3 8" xfId="1750"/>
    <cellStyle name="40% - Акцент3 80" xfId="1751"/>
    <cellStyle name="40% - Акцент3 80 2" xfId="1752"/>
    <cellStyle name="40% - Акцент3 80 3" xfId="3899"/>
    <cellStyle name="40% - Акцент3 80 4" xfId="3900"/>
    <cellStyle name="40% - Акцент3 81" xfId="1753"/>
    <cellStyle name="40% - Акцент3 81 2" xfId="1754"/>
    <cellStyle name="40% - Акцент3 81 3" xfId="3901"/>
    <cellStyle name="40% - Акцент3 81 4" xfId="3902"/>
    <cellStyle name="40% - Акцент3 82" xfId="1755"/>
    <cellStyle name="40% - Акцент3 82 2" xfId="1756"/>
    <cellStyle name="40% - Акцент3 82 3" xfId="3903"/>
    <cellStyle name="40% - Акцент3 82 4" xfId="3904"/>
    <cellStyle name="40% - Акцент3 83" xfId="1757"/>
    <cellStyle name="40% - Акцент3 83 2" xfId="1758"/>
    <cellStyle name="40% - Акцент3 83 3" xfId="3905"/>
    <cellStyle name="40% - Акцент3 83 4" xfId="3906"/>
    <cellStyle name="40% - Акцент3 84" xfId="1759"/>
    <cellStyle name="40% - Акцент3 84 2" xfId="1760"/>
    <cellStyle name="40% - Акцент3 84 3" xfId="3907"/>
    <cellStyle name="40% - Акцент3 84 4" xfId="3908"/>
    <cellStyle name="40% - Акцент3 85" xfId="1761"/>
    <cellStyle name="40% - Акцент3 85 2" xfId="1762"/>
    <cellStyle name="40% - Акцент3 85 3" xfId="3909"/>
    <cellStyle name="40% - Акцент3 85 4" xfId="3910"/>
    <cellStyle name="40% - Акцент3 86" xfId="1763"/>
    <cellStyle name="40% - Акцент3 86 2" xfId="1764"/>
    <cellStyle name="40% - Акцент3 86 3" xfId="3911"/>
    <cellStyle name="40% - Акцент3 86 4" xfId="3912"/>
    <cellStyle name="40% - Акцент3 87" xfId="1765"/>
    <cellStyle name="40% - Акцент3 87 2" xfId="1766"/>
    <cellStyle name="40% - Акцент3 87 3" xfId="3913"/>
    <cellStyle name="40% - Акцент3 87 4" xfId="3914"/>
    <cellStyle name="40% - Акцент3 88" xfId="1767"/>
    <cellStyle name="40% - Акцент3 88 2" xfId="1768"/>
    <cellStyle name="40% - Акцент3 88 3" xfId="3915"/>
    <cellStyle name="40% - Акцент3 88 4" xfId="3916"/>
    <cellStyle name="40% - Акцент3 89" xfId="1769"/>
    <cellStyle name="40% - Акцент3 89 2" xfId="1770"/>
    <cellStyle name="40% - Акцент3 89 3" xfId="3917"/>
    <cellStyle name="40% - Акцент3 89 4" xfId="3918"/>
    <cellStyle name="40% - Акцент3 9" xfId="1771"/>
    <cellStyle name="40% - Акцент3 90" xfId="1772"/>
    <cellStyle name="40% - Акцент3 90 2" xfId="1773"/>
    <cellStyle name="40% - Акцент3 90 3" xfId="3919"/>
    <cellStyle name="40% - Акцент3 90 4" xfId="3920"/>
    <cellStyle name="40% - Акцент3 91" xfId="1774"/>
    <cellStyle name="40% - Акцент3 91 2" xfId="1775"/>
    <cellStyle name="40% - Акцент3 91 3" xfId="3921"/>
    <cellStyle name="40% - Акцент3 91 4" xfId="3922"/>
    <cellStyle name="40% - Акцент3 92" xfId="1776"/>
    <cellStyle name="40% - Акцент3 92 2" xfId="1777"/>
    <cellStyle name="40% - Акцент3 92 3" xfId="3923"/>
    <cellStyle name="40% - Акцент3 92 4" xfId="3924"/>
    <cellStyle name="40% - Акцент3 93" xfId="1778"/>
    <cellStyle name="40% - Акцент3 93 2" xfId="1779"/>
    <cellStyle name="40% - Акцент3 93 3" xfId="3925"/>
    <cellStyle name="40% - Акцент3 93 4" xfId="3926"/>
    <cellStyle name="40% - Акцент3 94" xfId="1780"/>
    <cellStyle name="40% - Акцент3 94 2" xfId="1781"/>
    <cellStyle name="40% - Акцент3 94 3" xfId="3927"/>
    <cellStyle name="40% - Акцент3 94 4" xfId="3928"/>
    <cellStyle name="40% - Акцент3 95" xfId="1782"/>
    <cellStyle name="40% - Акцент3 95 2" xfId="1783"/>
    <cellStyle name="40% - Акцент3 96" xfId="1784"/>
    <cellStyle name="40% - Акцент3 96 2" xfId="1785"/>
    <cellStyle name="40% - Акцент3 97" xfId="1786"/>
    <cellStyle name="40% - Акцент3 97 2" xfId="1787"/>
    <cellStyle name="40% - Акцент3 98" xfId="1788"/>
    <cellStyle name="40% - Акцент3 98 2" xfId="1789"/>
    <cellStyle name="40% - Акцент3 99" xfId="1790"/>
    <cellStyle name="40% - Акцент3 99 2" xfId="1791"/>
    <cellStyle name="40% - Акцент4 10" xfId="1792"/>
    <cellStyle name="40% - Акцент4 2" xfId="1793"/>
    <cellStyle name="40% - Акцент4 2 2" xfId="1794"/>
    <cellStyle name="40% - Акцент4 2_ИД106140750" xfId="1795"/>
    <cellStyle name="40% - Акцент4 3" xfId="1796"/>
    <cellStyle name="40% - Акцент4 4" xfId="1797"/>
    <cellStyle name="40% - Акцент4 5" xfId="1798"/>
    <cellStyle name="40% - Акцент4 6" xfId="1799"/>
    <cellStyle name="40% - Акцент4 7" xfId="1800"/>
    <cellStyle name="40% - Акцент4 8" xfId="1801"/>
    <cellStyle name="40% - Акцент4 9" xfId="1802"/>
    <cellStyle name="40% - Акцент5 10" xfId="1803"/>
    <cellStyle name="40% - Акцент5 2" xfId="1804"/>
    <cellStyle name="40% - Акцент5 2 2" xfId="1805"/>
    <cellStyle name="40% - Акцент5 2_ИД106140750" xfId="1806"/>
    <cellStyle name="40% - Акцент5 3" xfId="1807"/>
    <cellStyle name="40% - Акцент5 4" xfId="1808"/>
    <cellStyle name="40% - Акцент5 5" xfId="1809"/>
    <cellStyle name="40% - Акцент5 6" xfId="1810"/>
    <cellStyle name="40% - Акцент5 7" xfId="1811"/>
    <cellStyle name="40% - Акцент5 8" xfId="1812"/>
    <cellStyle name="40% - Акцент5 9" xfId="1813"/>
    <cellStyle name="40% - Акцент6 10" xfId="1814"/>
    <cellStyle name="40% - Акцент6 2" xfId="1815"/>
    <cellStyle name="40% - Акцент6 2 2" xfId="1816"/>
    <cellStyle name="40% - Акцент6 2_ИД106140750" xfId="1817"/>
    <cellStyle name="40% - Акцент6 3" xfId="1818"/>
    <cellStyle name="40% - Акцент6 4" xfId="1819"/>
    <cellStyle name="40% - Акцент6 5" xfId="1820"/>
    <cellStyle name="40% - Акцент6 6" xfId="1821"/>
    <cellStyle name="40% - Акцент6 7" xfId="1822"/>
    <cellStyle name="40% - Акцент6 8" xfId="1823"/>
    <cellStyle name="40% - Акцент6 9" xfId="1824"/>
    <cellStyle name="60% - Accent1" xfId="1825"/>
    <cellStyle name="60% - Accent2" xfId="1826"/>
    <cellStyle name="60% - Accent3" xfId="1827"/>
    <cellStyle name="60% - Accent4" xfId="1828"/>
    <cellStyle name="60% - Accent5" xfId="1829"/>
    <cellStyle name="60% - Accent6" xfId="1830"/>
    <cellStyle name="60% - Акцент1 2" xfId="1831"/>
    <cellStyle name="60% - Акцент1 3" xfId="1832"/>
    <cellStyle name="60% - Акцент2 2" xfId="1833"/>
    <cellStyle name="60% - Акцент2 3" xfId="1834"/>
    <cellStyle name="60% - Акцент3 10" xfId="1835"/>
    <cellStyle name="60% - Акцент3 100" xfId="1836"/>
    <cellStyle name="60% - Акцент3 100 2" xfId="1837"/>
    <cellStyle name="60% - Акцент3 101" xfId="1838"/>
    <cellStyle name="60% - Акцент3 101 2" xfId="1839"/>
    <cellStyle name="60% - Акцент3 102" xfId="1840"/>
    <cellStyle name="60% - Акцент3 102 2" xfId="1841"/>
    <cellStyle name="60% - Акцент3 103" xfId="1842"/>
    <cellStyle name="60% - Акцент3 103 2" xfId="1843"/>
    <cellStyle name="60% - Акцент3 104" xfId="1844"/>
    <cellStyle name="60% - Акцент3 104 2" xfId="1845"/>
    <cellStyle name="60% - Акцент3 105" xfId="1846"/>
    <cellStyle name="60% - Акцент3 105 2" xfId="1847"/>
    <cellStyle name="60% - Акцент3 106" xfId="1848"/>
    <cellStyle name="60% - Акцент3 106 2" xfId="1849"/>
    <cellStyle name="60% - Акцент3 107" xfId="1850"/>
    <cellStyle name="60% - Акцент3 107 2" xfId="1851"/>
    <cellStyle name="60% - Акцент3 108" xfId="1852"/>
    <cellStyle name="60% - Акцент3 108 2" xfId="1853"/>
    <cellStyle name="60% - Акцент3 109" xfId="1854"/>
    <cellStyle name="60% - Акцент3 109 2" xfId="1855"/>
    <cellStyle name="60% - Акцент3 11" xfId="1856"/>
    <cellStyle name="60% - Акцент3 110" xfId="1857"/>
    <cellStyle name="60% - Акцент3 110 2" xfId="1858"/>
    <cellStyle name="60% - Акцент3 111" xfId="1859"/>
    <cellStyle name="60% - Акцент3 111 2" xfId="1860"/>
    <cellStyle name="60% - Акцент3 112" xfId="1861"/>
    <cellStyle name="60% - Акцент3 112 2" xfId="1862"/>
    <cellStyle name="60% - Акцент3 113" xfId="1863"/>
    <cellStyle name="60% - Акцент3 113 2" xfId="1864"/>
    <cellStyle name="60% - Акцент3 114" xfId="1865"/>
    <cellStyle name="60% - Акцент3 114 2" xfId="1866"/>
    <cellStyle name="60% - Акцент3 115" xfId="1867"/>
    <cellStyle name="60% - Акцент3 115 2" xfId="1868"/>
    <cellStyle name="60% - Акцент3 116" xfId="1869"/>
    <cellStyle name="60% - Акцент3 116 2" xfId="1870"/>
    <cellStyle name="60% - Акцент3 117" xfId="1871"/>
    <cellStyle name="60% - Акцент3 117 2" xfId="1872"/>
    <cellStyle name="60% - Акцент3 118" xfId="1873"/>
    <cellStyle name="60% - Акцент3 118 2" xfId="1874"/>
    <cellStyle name="60% - Акцент3 119" xfId="1875"/>
    <cellStyle name="60% - Акцент3 119 2" xfId="1876"/>
    <cellStyle name="60% - Акцент3 12" xfId="1877"/>
    <cellStyle name="60% - Акцент3 120" xfId="1878"/>
    <cellStyle name="60% - Акцент3 120 2" xfId="1879"/>
    <cellStyle name="60% - Акцент3 121" xfId="1880"/>
    <cellStyle name="60% - Акцент3 121 2" xfId="1881"/>
    <cellStyle name="60% - Акцент3 122" xfId="1882"/>
    <cellStyle name="60% - Акцент3 122 2" xfId="1883"/>
    <cellStyle name="60% - Акцент3 123" xfId="1884"/>
    <cellStyle name="60% - Акцент3 123 2" xfId="1885"/>
    <cellStyle name="60% - Акцент3 124" xfId="1886"/>
    <cellStyle name="60% - Акцент3 124 2" xfId="1887"/>
    <cellStyle name="60% - Акцент3 125" xfId="1888"/>
    <cellStyle name="60% - Акцент3 125 2" xfId="1889"/>
    <cellStyle name="60% - Акцент3 126" xfId="1890"/>
    <cellStyle name="60% - Акцент3 126 2" xfId="1891"/>
    <cellStyle name="60% - Акцент3 127" xfId="1892"/>
    <cellStyle name="60% - Акцент3 127 2" xfId="1893"/>
    <cellStyle name="60% - Акцент3 128" xfId="1894"/>
    <cellStyle name="60% - Акцент3 13" xfId="1895"/>
    <cellStyle name="60% - Акцент3 14" xfId="1896"/>
    <cellStyle name="60% - Акцент3 15" xfId="1897"/>
    <cellStyle name="60% - Акцент3 16" xfId="1898"/>
    <cellStyle name="60% - Акцент3 17" xfId="1899"/>
    <cellStyle name="60% - Акцент3 18" xfId="1900"/>
    <cellStyle name="60% - Акцент3 19" xfId="1901"/>
    <cellStyle name="60% - Акцент3 19 2" xfId="1902"/>
    <cellStyle name="60% - Акцент3 19 3" xfId="1903"/>
    <cellStyle name="60% - Акцент3 19 4" xfId="1904"/>
    <cellStyle name="60% - Акцент3 19_ИД106142010 ДО 17.09.14" xfId="1905"/>
    <cellStyle name="60% - Акцент3 2" xfId="1906"/>
    <cellStyle name="60% - Акцент3 2 2" xfId="1907"/>
    <cellStyle name="60% - Акцент3 20" xfId="1908"/>
    <cellStyle name="60% - Акцент3 20 2" xfId="1909"/>
    <cellStyle name="60% - Акцент3 20 3" xfId="1910"/>
    <cellStyle name="60% - Акцент3 20 4" xfId="1911"/>
    <cellStyle name="60% - Акцент3 20_ИД106142010 ДО 17.09.14" xfId="1912"/>
    <cellStyle name="60% - Акцент3 21" xfId="1913"/>
    <cellStyle name="60% - Акцент3 21 2" xfId="1914"/>
    <cellStyle name="60% - Акцент3 21 3" xfId="1915"/>
    <cellStyle name="60% - Акцент3 21 4" xfId="1916"/>
    <cellStyle name="60% - Акцент3 21_ИД106142010 ДО 17.09.14" xfId="1917"/>
    <cellStyle name="60% - Акцент3 22" xfId="1918"/>
    <cellStyle name="60% - Акцент3 22 2" xfId="1919"/>
    <cellStyle name="60% - Акцент3 22 3" xfId="1920"/>
    <cellStyle name="60% - Акцент3 22 4" xfId="1921"/>
    <cellStyle name="60% - Акцент3 22_ИД106142010 ДО 17.09.14" xfId="1922"/>
    <cellStyle name="60% - Акцент3 23" xfId="1923"/>
    <cellStyle name="60% - Акцент3 23 2" xfId="1924"/>
    <cellStyle name="60% - Акцент3 23 3" xfId="1925"/>
    <cellStyle name="60% - Акцент3 23 4" xfId="1926"/>
    <cellStyle name="60% - Акцент3 23_ИД106142010 ДО 17.09.14" xfId="1927"/>
    <cellStyle name="60% - Акцент3 24" xfId="1928"/>
    <cellStyle name="60% - Акцент3 24 2" xfId="1929"/>
    <cellStyle name="60% - Акцент3 24 3" xfId="1930"/>
    <cellStyle name="60% - Акцент3 24 4" xfId="1931"/>
    <cellStyle name="60% - Акцент3 24_ИД106142010 ДО 17.09.14" xfId="1932"/>
    <cellStyle name="60% - Акцент3 25" xfId="1933"/>
    <cellStyle name="60% - Акцент3 25 2" xfId="1934"/>
    <cellStyle name="60% - Акцент3 25 3" xfId="1935"/>
    <cellStyle name="60% - Акцент3 25 4" xfId="1936"/>
    <cellStyle name="60% - Акцент3 25_ИД106142010 ДО 17.09.14" xfId="1937"/>
    <cellStyle name="60% - Акцент3 26" xfId="1938"/>
    <cellStyle name="60% - Акцент3 26 2" xfId="1939"/>
    <cellStyle name="60% - Акцент3 26 3" xfId="1940"/>
    <cellStyle name="60% - Акцент3 26 4" xfId="1941"/>
    <cellStyle name="60% - Акцент3 26_ИД106142010 ДО 17.09.14" xfId="1942"/>
    <cellStyle name="60% - Акцент3 27" xfId="1943"/>
    <cellStyle name="60% - Акцент3 27 2" xfId="1944"/>
    <cellStyle name="60% - Акцент3 27 3" xfId="1945"/>
    <cellStyle name="60% - Акцент3 27 4" xfId="1946"/>
    <cellStyle name="60% - Акцент3 27_ИД106142010 ДО 17.09.14" xfId="1947"/>
    <cellStyle name="60% - Акцент3 28" xfId="1948"/>
    <cellStyle name="60% - Акцент3 28 2" xfId="1949"/>
    <cellStyle name="60% - Акцент3 28 3" xfId="1950"/>
    <cellStyle name="60% - Акцент3 28 4" xfId="1951"/>
    <cellStyle name="60% - Акцент3 28_ИД106142010 ДО 17.09.14" xfId="1952"/>
    <cellStyle name="60% - Акцент3 29" xfId="1953"/>
    <cellStyle name="60% - Акцент3 29 2" xfId="1954"/>
    <cellStyle name="60% - Акцент3 29 3" xfId="1955"/>
    <cellStyle name="60% - Акцент3 29 4" xfId="1956"/>
    <cellStyle name="60% - Акцент3 29_ИД106142010 ДО 17.09.14" xfId="1957"/>
    <cellStyle name="60% - Акцент3 3" xfId="1958"/>
    <cellStyle name="60% - Акцент3 30" xfId="1959"/>
    <cellStyle name="60% - Акцент3 30 2" xfId="1960"/>
    <cellStyle name="60% - Акцент3 30 3" xfId="1961"/>
    <cellStyle name="60% - Акцент3 30 4" xfId="1962"/>
    <cellStyle name="60% - Акцент3 30_ИД106142010 ДО 17.09.14" xfId="1963"/>
    <cellStyle name="60% - Акцент3 31" xfId="1964"/>
    <cellStyle name="60% - Акцент3 31 2" xfId="1965"/>
    <cellStyle name="60% - Акцент3 31 3" xfId="1966"/>
    <cellStyle name="60% - Акцент3 31 4" xfId="1967"/>
    <cellStyle name="60% - Акцент3 31_ИД106142010 ДО 17.09.14" xfId="1968"/>
    <cellStyle name="60% - Акцент3 32" xfId="1969"/>
    <cellStyle name="60% - Акцент3 32 2" xfId="1970"/>
    <cellStyle name="60% - Акцент3 32 3" xfId="1971"/>
    <cellStyle name="60% - Акцент3 32 4" xfId="1972"/>
    <cellStyle name="60% - Акцент3 32_ИД106142010 ДО 17.09.14" xfId="1973"/>
    <cellStyle name="60% - Акцент3 33" xfId="1974"/>
    <cellStyle name="60% - Акцент3 33 2" xfId="1975"/>
    <cellStyle name="60% - Акцент3 33 3" xfId="1976"/>
    <cellStyle name="60% - Акцент3 33 4" xfId="1977"/>
    <cellStyle name="60% - Акцент3 33_ИД106142010 ДО 17.09.14" xfId="1978"/>
    <cellStyle name="60% - Акцент3 34" xfId="1979"/>
    <cellStyle name="60% - Акцент3 34 2" xfId="1980"/>
    <cellStyle name="60% - Акцент3 34 3" xfId="1981"/>
    <cellStyle name="60% - Акцент3 34 4" xfId="1982"/>
    <cellStyle name="60% - Акцент3 34_ИД106142010 ДО 17.09.14" xfId="1983"/>
    <cellStyle name="60% - Акцент3 35" xfId="1984"/>
    <cellStyle name="60% - Акцент3 35 2" xfId="1985"/>
    <cellStyle name="60% - Акцент3 35 3" xfId="1986"/>
    <cellStyle name="60% - Акцент3 35 4" xfId="1987"/>
    <cellStyle name="60% - Акцент3 35_ИД106142010 ДО 17.09.14" xfId="1988"/>
    <cellStyle name="60% - Акцент3 36" xfId="1989"/>
    <cellStyle name="60% - Акцент3 36 2" xfId="1990"/>
    <cellStyle name="60% - Акцент3 36 3" xfId="1991"/>
    <cellStyle name="60% - Акцент3 36 4" xfId="1992"/>
    <cellStyle name="60% - Акцент3 36_ИД106142010 ДО 17.09.14" xfId="1993"/>
    <cellStyle name="60% - Акцент3 37" xfId="1994"/>
    <cellStyle name="60% - Акцент3 37 2" xfId="1995"/>
    <cellStyle name="60% - Акцент3 37 3" xfId="1996"/>
    <cellStyle name="60% - Акцент3 37 4" xfId="1997"/>
    <cellStyle name="60% - Акцент3 37_ИД106142010 ДО 17.09.14" xfId="1998"/>
    <cellStyle name="60% - Акцент3 38" xfId="1999"/>
    <cellStyle name="60% - Акцент3 38 2" xfId="2000"/>
    <cellStyle name="60% - Акцент3 38 3" xfId="2001"/>
    <cellStyle name="60% - Акцент3 38 4" xfId="2002"/>
    <cellStyle name="60% - Акцент3 38_ИД106142010 ДО 17.09.14" xfId="2003"/>
    <cellStyle name="60% - Акцент3 39" xfId="2004"/>
    <cellStyle name="60% - Акцент3 39 2" xfId="2005"/>
    <cellStyle name="60% - Акцент3 39 3" xfId="2006"/>
    <cellStyle name="60% - Акцент3 39 4" xfId="2007"/>
    <cellStyle name="60% - Акцент3 39_ИД106142010 ДО 17.09.14" xfId="2008"/>
    <cellStyle name="60% - Акцент3 4" xfId="2009"/>
    <cellStyle name="60% - Акцент3 40" xfId="2010"/>
    <cellStyle name="60% - Акцент3 40 2" xfId="2011"/>
    <cellStyle name="60% - Акцент3 40 3" xfId="2012"/>
    <cellStyle name="60% - Акцент3 40 4" xfId="2013"/>
    <cellStyle name="60% - Акцент3 40_ИД106142010 ДО 17.09.14" xfId="2014"/>
    <cellStyle name="60% - Акцент3 41" xfId="2015"/>
    <cellStyle name="60% - Акцент3 41 2" xfId="2016"/>
    <cellStyle name="60% - Акцент3 41 3" xfId="2017"/>
    <cellStyle name="60% - Акцент3 41 4" xfId="2018"/>
    <cellStyle name="60% - Акцент3 41_ИД106142010 ДО 17.09.14" xfId="2019"/>
    <cellStyle name="60% - Акцент3 42" xfId="2020"/>
    <cellStyle name="60% - Акцент3 42 2" xfId="2021"/>
    <cellStyle name="60% - Акцент3 42 3" xfId="2022"/>
    <cellStyle name="60% - Акцент3 42 4" xfId="2023"/>
    <cellStyle name="60% - Акцент3 42_ИД106142010 ДО 17.09.14" xfId="2024"/>
    <cellStyle name="60% - Акцент3 43" xfId="2025"/>
    <cellStyle name="60% - Акцент3 43 2" xfId="2026"/>
    <cellStyle name="60% - Акцент3 43 3" xfId="2027"/>
    <cellStyle name="60% - Акцент3 43 4" xfId="2028"/>
    <cellStyle name="60% - Акцент3 43_ИД106142010 ДО 17.09.14" xfId="2029"/>
    <cellStyle name="60% - Акцент3 44" xfId="2030"/>
    <cellStyle name="60% - Акцент3 44 2" xfId="2031"/>
    <cellStyle name="60% - Акцент3 44 3" xfId="2032"/>
    <cellStyle name="60% - Акцент3 44 4" xfId="2033"/>
    <cellStyle name="60% - Акцент3 44_ИД106142010 ДО 17.09.14" xfId="2034"/>
    <cellStyle name="60% - Акцент3 45" xfId="2035"/>
    <cellStyle name="60% - Акцент3 45 2" xfId="2036"/>
    <cellStyle name="60% - Акцент3 45 3" xfId="2037"/>
    <cellStyle name="60% - Акцент3 45 4" xfId="2038"/>
    <cellStyle name="60% - Акцент3 45_ИД106142010 ДО 17.09.14" xfId="2039"/>
    <cellStyle name="60% - Акцент3 46" xfId="2040"/>
    <cellStyle name="60% - Акцент3 46 2" xfId="2041"/>
    <cellStyle name="60% - Акцент3 46 3" xfId="2042"/>
    <cellStyle name="60% - Акцент3 46 4" xfId="2043"/>
    <cellStyle name="60% - Акцент3 46_ИД106142010 ДО 17.09.14" xfId="2044"/>
    <cellStyle name="60% - Акцент3 47" xfId="2045"/>
    <cellStyle name="60% - Акцент3 47 2" xfId="2046"/>
    <cellStyle name="60% - Акцент3 47 3" xfId="2047"/>
    <cellStyle name="60% - Акцент3 47 4" xfId="2048"/>
    <cellStyle name="60% - Акцент3 47_ИД106142010 ДО 17.09.14" xfId="2049"/>
    <cellStyle name="60% - Акцент3 48" xfId="2050"/>
    <cellStyle name="60% - Акцент3 48 2" xfId="2051"/>
    <cellStyle name="60% - Акцент3 48 3" xfId="2052"/>
    <cellStyle name="60% - Акцент3 48 4" xfId="2053"/>
    <cellStyle name="60% - Акцент3 48_ИД106142010 ДО 17.09.14" xfId="2054"/>
    <cellStyle name="60% - Акцент3 49" xfId="2055"/>
    <cellStyle name="60% - Акцент3 49 2" xfId="2056"/>
    <cellStyle name="60% - Акцент3 49 3" xfId="2057"/>
    <cellStyle name="60% - Акцент3 49 4" xfId="2058"/>
    <cellStyle name="60% - Акцент3 49_ИД106142010 ДО 17.09.14" xfId="2059"/>
    <cellStyle name="60% - Акцент3 5" xfId="2060"/>
    <cellStyle name="60% - Акцент3 50" xfId="2061"/>
    <cellStyle name="60% - Акцент3 50 2" xfId="2062"/>
    <cellStyle name="60% - Акцент3 50 3" xfId="3929"/>
    <cellStyle name="60% - Акцент3 50 4" xfId="3930"/>
    <cellStyle name="60% - Акцент3 50_ИД106142010 ДО 17.09.14" xfId="2063"/>
    <cellStyle name="60% - Акцент3 51" xfId="2064"/>
    <cellStyle name="60% - Акцент3 51 2" xfId="2065"/>
    <cellStyle name="60% - Акцент3 51 3" xfId="3931"/>
    <cellStyle name="60% - Акцент3 51 4" xfId="3932"/>
    <cellStyle name="60% - Акцент3 51_ИД106142010 ДО 17.09.14" xfId="2066"/>
    <cellStyle name="60% - Акцент3 52" xfId="2067"/>
    <cellStyle name="60% - Акцент3 52 2" xfId="2068"/>
    <cellStyle name="60% - Акцент3 52 3" xfId="3933"/>
    <cellStyle name="60% - Акцент3 52 4" xfId="3934"/>
    <cellStyle name="60% - Акцент3 52_ИД106142010 ДО 17.09.14" xfId="2069"/>
    <cellStyle name="60% - Акцент3 53" xfId="2070"/>
    <cellStyle name="60% - Акцент3 53 2" xfId="2071"/>
    <cellStyle name="60% - Акцент3 53 3" xfId="3935"/>
    <cellStyle name="60% - Акцент3 53 4" xfId="3936"/>
    <cellStyle name="60% - Акцент3 53_ИД106142010 ДО 17.09.14" xfId="2072"/>
    <cellStyle name="60% - Акцент3 54" xfId="2073"/>
    <cellStyle name="60% - Акцент3 54 2" xfId="2074"/>
    <cellStyle name="60% - Акцент3 54 3" xfId="3937"/>
    <cellStyle name="60% - Акцент3 54 4" xfId="3938"/>
    <cellStyle name="60% - Акцент3 54_ИД106142010 ДО 17.09.14" xfId="2075"/>
    <cellStyle name="60% - Акцент3 55" xfId="2076"/>
    <cellStyle name="60% - Акцент3 55 2" xfId="2077"/>
    <cellStyle name="60% - Акцент3 55 3" xfId="3939"/>
    <cellStyle name="60% - Акцент3 55 4" xfId="3940"/>
    <cellStyle name="60% - Акцент3 55_ИД106142010 ДО 17.09.14" xfId="2078"/>
    <cellStyle name="60% - Акцент3 56" xfId="2079"/>
    <cellStyle name="60% - Акцент3 56 2" xfId="2080"/>
    <cellStyle name="60% - Акцент3 56 3" xfId="3941"/>
    <cellStyle name="60% - Акцент3 56 4" xfId="3942"/>
    <cellStyle name="60% - Акцент3 56_ИД106142010 ДО 17.09.14" xfId="2081"/>
    <cellStyle name="60% - Акцент3 57" xfId="2082"/>
    <cellStyle name="60% - Акцент3 57 2" xfId="2083"/>
    <cellStyle name="60% - Акцент3 57 3" xfId="3943"/>
    <cellStyle name="60% - Акцент3 57 4" xfId="3944"/>
    <cellStyle name="60% - Акцент3 57_ИД106142010 ДО 17.09.14" xfId="2084"/>
    <cellStyle name="60% - Акцент3 58" xfId="2085"/>
    <cellStyle name="60% - Акцент3 58 2" xfId="2086"/>
    <cellStyle name="60% - Акцент3 58 3" xfId="3945"/>
    <cellStyle name="60% - Акцент3 58 4" xfId="3946"/>
    <cellStyle name="60% - Акцент3 58_ИД106142010 ДО 17.09.14" xfId="2087"/>
    <cellStyle name="60% - Акцент3 59" xfId="2088"/>
    <cellStyle name="60% - Акцент3 59 2" xfId="2089"/>
    <cellStyle name="60% - Акцент3 59 3" xfId="3947"/>
    <cellStyle name="60% - Акцент3 59 4" xfId="3948"/>
    <cellStyle name="60% - Акцент3 59_ИД106142010 ДО 17.09.14" xfId="2090"/>
    <cellStyle name="60% - Акцент3 6" xfId="2091"/>
    <cellStyle name="60% - Акцент3 60" xfId="2092"/>
    <cellStyle name="60% - Акцент3 60 2" xfId="2093"/>
    <cellStyle name="60% - Акцент3 60 3" xfId="3949"/>
    <cellStyle name="60% - Акцент3 60 4" xfId="3950"/>
    <cellStyle name="60% - Акцент3 60_ИД106142010 ДО 17.09.14" xfId="2094"/>
    <cellStyle name="60% - Акцент3 61" xfId="2095"/>
    <cellStyle name="60% - Акцент3 61 2" xfId="2096"/>
    <cellStyle name="60% - Акцент3 61 3" xfId="3951"/>
    <cellStyle name="60% - Акцент3 61 4" xfId="3952"/>
    <cellStyle name="60% - Акцент3 61_ИД106142010 ДО 17.09.14" xfId="2097"/>
    <cellStyle name="60% - Акцент3 62" xfId="2098"/>
    <cellStyle name="60% - Акцент3 62 2" xfId="2099"/>
    <cellStyle name="60% - Акцент3 62 3" xfId="3953"/>
    <cellStyle name="60% - Акцент3 62 4" xfId="3954"/>
    <cellStyle name="60% - Акцент3 62_ИД106142010 ДО 17.09.14" xfId="2100"/>
    <cellStyle name="60% - Акцент3 63" xfId="2101"/>
    <cellStyle name="60% - Акцент3 63 2" xfId="2102"/>
    <cellStyle name="60% - Акцент3 63 3" xfId="3955"/>
    <cellStyle name="60% - Акцент3 63 4" xfId="3956"/>
    <cellStyle name="60% - Акцент3 63_ИД106142010 ДО 17.09.14" xfId="2103"/>
    <cellStyle name="60% - Акцент3 64" xfId="2104"/>
    <cellStyle name="60% - Акцент3 64 2" xfId="2105"/>
    <cellStyle name="60% - Акцент3 64 3" xfId="3957"/>
    <cellStyle name="60% - Акцент3 64 4" xfId="3958"/>
    <cellStyle name="60% - Акцент3 64_ИД106142010 ДО 17.09.14" xfId="2106"/>
    <cellStyle name="60% - Акцент3 65" xfId="2107"/>
    <cellStyle name="60% - Акцент3 65 2" xfId="2108"/>
    <cellStyle name="60% - Акцент3 65 3" xfId="3959"/>
    <cellStyle name="60% - Акцент3 65 4" xfId="3960"/>
    <cellStyle name="60% - Акцент3 65_ИД106142010 ДО 17.09.14" xfId="2109"/>
    <cellStyle name="60% - Акцент3 66" xfId="2110"/>
    <cellStyle name="60% - Акцент3 66 2" xfId="2111"/>
    <cellStyle name="60% - Акцент3 66 3" xfId="3961"/>
    <cellStyle name="60% - Акцент3 66 4" xfId="3962"/>
    <cellStyle name="60% - Акцент3 67" xfId="2112"/>
    <cellStyle name="60% - Акцент3 67 2" xfId="2113"/>
    <cellStyle name="60% - Акцент3 67 3" xfId="3963"/>
    <cellStyle name="60% - Акцент3 67 4" xfId="3964"/>
    <cellStyle name="60% - Акцент3 68" xfId="2114"/>
    <cellStyle name="60% - Акцент3 68 2" xfId="2115"/>
    <cellStyle name="60% - Акцент3 68 3" xfId="3965"/>
    <cellStyle name="60% - Акцент3 68 4" xfId="3966"/>
    <cellStyle name="60% - Акцент3 69" xfId="2116"/>
    <cellStyle name="60% - Акцент3 69 2" xfId="2117"/>
    <cellStyle name="60% - Акцент3 69 3" xfId="3967"/>
    <cellStyle name="60% - Акцент3 69 4" xfId="3968"/>
    <cellStyle name="60% - Акцент3 7" xfId="2118"/>
    <cellStyle name="60% - Акцент3 70" xfId="2119"/>
    <cellStyle name="60% - Акцент3 70 2" xfId="2120"/>
    <cellStyle name="60% - Акцент3 70 3" xfId="3969"/>
    <cellStyle name="60% - Акцент3 70 4" xfId="3970"/>
    <cellStyle name="60% - Акцент3 71" xfId="2121"/>
    <cellStyle name="60% - Акцент3 71 2" xfId="2122"/>
    <cellStyle name="60% - Акцент3 71 3" xfId="3971"/>
    <cellStyle name="60% - Акцент3 71 4" xfId="3972"/>
    <cellStyle name="60% - Акцент3 72" xfId="2123"/>
    <cellStyle name="60% - Акцент3 72 2" xfId="2124"/>
    <cellStyle name="60% - Акцент3 72 3" xfId="3973"/>
    <cellStyle name="60% - Акцент3 72 4" xfId="3974"/>
    <cellStyle name="60% - Акцент3 73" xfId="2125"/>
    <cellStyle name="60% - Акцент3 73 2" xfId="2126"/>
    <cellStyle name="60% - Акцент3 73 3" xfId="3975"/>
    <cellStyle name="60% - Акцент3 73 4" xfId="3976"/>
    <cellStyle name="60% - Акцент3 74" xfId="2127"/>
    <cellStyle name="60% - Акцент3 74 2" xfId="2128"/>
    <cellStyle name="60% - Акцент3 74 3" xfId="3977"/>
    <cellStyle name="60% - Акцент3 74 4" xfId="3978"/>
    <cellStyle name="60% - Акцент3 75" xfId="2129"/>
    <cellStyle name="60% - Акцент3 75 2" xfId="2130"/>
    <cellStyle name="60% - Акцент3 75 3" xfId="3979"/>
    <cellStyle name="60% - Акцент3 75 4" xfId="3980"/>
    <cellStyle name="60% - Акцент3 76" xfId="2131"/>
    <cellStyle name="60% - Акцент3 76 2" xfId="2132"/>
    <cellStyle name="60% - Акцент3 76 3" xfId="3981"/>
    <cellStyle name="60% - Акцент3 76 4" xfId="3982"/>
    <cellStyle name="60% - Акцент3 77" xfId="2133"/>
    <cellStyle name="60% - Акцент3 77 2" xfId="2134"/>
    <cellStyle name="60% - Акцент3 77 3" xfId="3983"/>
    <cellStyle name="60% - Акцент3 77 4" xfId="3984"/>
    <cellStyle name="60% - Акцент3 78" xfId="2135"/>
    <cellStyle name="60% - Акцент3 78 2" xfId="2136"/>
    <cellStyle name="60% - Акцент3 78 3" xfId="3985"/>
    <cellStyle name="60% - Акцент3 78 4" xfId="3986"/>
    <cellStyle name="60% - Акцент3 79" xfId="2137"/>
    <cellStyle name="60% - Акцент3 79 2" xfId="2138"/>
    <cellStyle name="60% - Акцент3 79 3" xfId="3987"/>
    <cellStyle name="60% - Акцент3 79 4" xfId="3988"/>
    <cellStyle name="60% - Акцент3 8" xfId="2139"/>
    <cellStyle name="60% - Акцент3 80" xfId="2140"/>
    <cellStyle name="60% - Акцент3 80 2" xfId="2141"/>
    <cellStyle name="60% - Акцент3 80 3" xfId="3989"/>
    <cellStyle name="60% - Акцент3 80 4" xfId="3990"/>
    <cellStyle name="60% - Акцент3 81" xfId="2142"/>
    <cellStyle name="60% - Акцент3 81 2" xfId="2143"/>
    <cellStyle name="60% - Акцент3 81 3" xfId="3991"/>
    <cellStyle name="60% - Акцент3 81 4" xfId="3992"/>
    <cellStyle name="60% - Акцент3 82" xfId="2144"/>
    <cellStyle name="60% - Акцент3 82 2" xfId="2145"/>
    <cellStyle name="60% - Акцент3 82 3" xfId="3993"/>
    <cellStyle name="60% - Акцент3 82 4" xfId="3994"/>
    <cellStyle name="60% - Акцент3 83" xfId="2146"/>
    <cellStyle name="60% - Акцент3 83 2" xfId="2147"/>
    <cellStyle name="60% - Акцент3 83 3" xfId="3995"/>
    <cellStyle name="60% - Акцент3 83 4" xfId="3996"/>
    <cellStyle name="60% - Акцент3 84" xfId="2148"/>
    <cellStyle name="60% - Акцент3 84 2" xfId="2149"/>
    <cellStyle name="60% - Акцент3 84 3" xfId="3997"/>
    <cellStyle name="60% - Акцент3 84 4" xfId="3998"/>
    <cellStyle name="60% - Акцент3 85" xfId="2150"/>
    <cellStyle name="60% - Акцент3 85 2" xfId="2151"/>
    <cellStyle name="60% - Акцент3 85 3" xfId="3999"/>
    <cellStyle name="60% - Акцент3 85 4" xfId="4000"/>
    <cellStyle name="60% - Акцент3 86" xfId="2152"/>
    <cellStyle name="60% - Акцент3 86 2" xfId="2153"/>
    <cellStyle name="60% - Акцент3 86 3" xfId="4001"/>
    <cellStyle name="60% - Акцент3 86 4" xfId="4002"/>
    <cellStyle name="60% - Акцент3 87" xfId="2154"/>
    <cellStyle name="60% - Акцент3 87 2" xfId="2155"/>
    <cellStyle name="60% - Акцент3 87 3" xfId="4003"/>
    <cellStyle name="60% - Акцент3 87 4" xfId="4004"/>
    <cellStyle name="60% - Акцент3 88" xfId="2156"/>
    <cellStyle name="60% - Акцент3 88 2" xfId="2157"/>
    <cellStyle name="60% - Акцент3 88 3" xfId="4005"/>
    <cellStyle name="60% - Акцент3 88 4" xfId="4006"/>
    <cellStyle name="60% - Акцент3 89" xfId="2158"/>
    <cellStyle name="60% - Акцент3 89 2" xfId="2159"/>
    <cellStyle name="60% - Акцент3 89 3" xfId="4007"/>
    <cellStyle name="60% - Акцент3 89 4" xfId="4008"/>
    <cellStyle name="60% - Акцент3 9" xfId="2160"/>
    <cellStyle name="60% - Акцент3 90" xfId="2161"/>
    <cellStyle name="60% - Акцент3 90 2" xfId="2162"/>
    <cellStyle name="60% - Акцент3 90 3" xfId="4009"/>
    <cellStyle name="60% - Акцент3 90 4" xfId="4010"/>
    <cellStyle name="60% - Акцент3 91" xfId="2163"/>
    <cellStyle name="60% - Акцент3 91 2" xfId="2164"/>
    <cellStyle name="60% - Акцент3 91 3" xfId="4011"/>
    <cellStyle name="60% - Акцент3 91 4" xfId="4012"/>
    <cellStyle name="60% - Акцент3 92" xfId="2165"/>
    <cellStyle name="60% - Акцент3 92 2" xfId="2166"/>
    <cellStyle name="60% - Акцент3 92 3" xfId="4013"/>
    <cellStyle name="60% - Акцент3 92 4" xfId="4014"/>
    <cellStyle name="60% - Акцент3 93" xfId="2167"/>
    <cellStyle name="60% - Акцент3 93 2" xfId="2168"/>
    <cellStyle name="60% - Акцент3 93 3" xfId="4015"/>
    <cellStyle name="60% - Акцент3 93 4" xfId="4016"/>
    <cellStyle name="60% - Акцент3 94" xfId="2169"/>
    <cellStyle name="60% - Акцент3 94 2" xfId="2170"/>
    <cellStyle name="60% - Акцент3 94 3" xfId="4017"/>
    <cellStyle name="60% - Акцент3 94 4" xfId="4018"/>
    <cellStyle name="60% - Акцент3 95" xfId="2171"/>
    <cellStyle name="60% - Акцент3 95 2" xfId="2172"/>
    <cellStyle name="60% - Акцент3 96" xfId="2173"/>
    <cellStyle name="60% - Акцент3 96 2" xfId="2174"/>
    <cellStyle name="60% - Акцент3 97" xfId="2175"/>
    <cellStyle name="60% - Акцент3 97 2" xfId="2176"/>
    <cellStyle name="60% - Акцент3 98" xfId="2177"/>
    <cellStyle name="60% - Акцент3 98 2" xfId="2178"/>
    <cellStyle name="60% - Акцент3 99" xfId="2179"/>
    <cellStyle name="60% - Акцент3 99 2" xfId="2180"/>
    <cellStyle name="60% - Акцент4 10" xfId="2181"/>
    <cellStyle name="60% - Акцент4 100" xfId="2182"/>
    <cellStyle name="60% - Акцент4 100 2" xfId="2183"/>
    <cellStyle name="60% - Акцент4 101" xfId="2184"/>
    <cellStyle name="60% - Акцент4 101 2" xfId="2185"/>
    <cellStyle name="60% - Акцент4 102" xfId="2186"/>
    <cellStyle name="60% - Акцент4 102 2" xfId="2187"/>
    <cellStyle name="60% - Акцент4 103" xfId="2188"/>
    <cellStyle name="60% - Акцент4 103 2" xfId="2189"/>
    <cellStyle name="60% - Акцент4 104" xfId="2190"/>
    <cellStyle name="60% - Акцент4 104 2" xfId="2191"/>
    <cellStyle name="60% - Акцент4 105" xfId="2192"/>
    <cellStyle name="60% - Акцент4 105 2" xfId="2193"/>
    <cellStyle name="60% - Акцент4 106" xfId="2194"/>
    <cellStyle name="60% - Акцент4 106 2" xfId="2195"/>
    <cellStyle name="60% - Акцент4 107" xfId="2196"/>
    <cellStyle name="60% - Акцент4 107 2" xfId="2197"/>
    <cellStyle name="60% - Акцент4 108" xfId="2198"/>
    <cellStyle name="60% - Акцент4 108 2" xfId="2199"/>
    <cellStyle name="60% - Акцент4 109" xfId="2200"/>
    <cellStyle name="60% - Акцент4 109 2" xfId="2201"/>
    <cellStyle name="60% - Акцент4 11" xfId="2202"/>
    <cellStyle name="60% - Акцент4 110" xfId="2203"/>
    <cellStyle name="60% - Акцент4 110 2" xfId="2204"/>
    <cellStyle name="60% - Акцент4 111" xfId="2205"/>
    <cellStyle name="60% - Акцент4 111 2" xfId="2206"/>
    <cellStyle name="60% - Акцент4 112" xfId="2207"/>
    <cellStyle name="60% - Акцент4 112 2" xfId="2208"/>
    <cellStyle name="60% - Акцент4 113" xfId="2209"/>
    <cellStyle name="60% - Акцент4 113 2" xfId="2210"/>
    <cellStyle name="60% - Акцент4 114" xfId="2211"/>
    <cellStyle name="60% - Акцент4 114 2" xfId="2212"/>
    <cellStyle name="60% - Акцент4 115" xfId="2213"/>
    <cellStyle name="60% - Акцент4 115 2" xfId="2214"/>
    <cellStyle name="60% - Акцент4 116" xfId="2215"/>
    <cellStyle name="60% - Акцент4 116 2" xfId="2216"/>
    <cellStyle name="60% - Акцент4 117" xfId="2217"/>
    <cellStyle name="60% - Акцент4 117 2" xfId="2218"/>
    <cellStyle name="60% - Акцент4 118" xfId="2219"/>
    <cellStyle name="60% - Акцент4 118 2" xfId="2220"/>
    <cellStyle name="60% - Акцент4 119" xfId="2221"/>
    <cellStyle name="60% - Акцент4 119 2" xfId="2222"/>
    <cellStyle name="60% - Акцент4 12" xfId="2223"/>
    <cellStyle name="60% - Акцент4 120" xfId="2224"/>
    <cellStyle name="60% - Акцент4 120 2" xfId="2225"/>
    <cellStyle name="60% - Акцент4 121" xfId="2226"/>
    <cellStyle name="60% - Акцент4 121 2" xfId="2227"/>
    <cellStyle name="60% - Акцент4 122" xfId="2228"/>
    <cellStyle name="60% - Акцент4 122 2" xfId="2229"/>
    <cellStyle name="60% - Акцент4 123" xfId="2230"/>
    <cellStyle name="60% - Акцент4 123 2" xfId="2231"/>
    <cellStyle name="60% - Акцент4 124" xfId="2232"/>
    <cellStyle name="60% - Акцент4 124 2" xfId="2233"/>
    <cellStyle name="60% - Акцент4 125" xfId="2234"/>
    <cellStyle name="60% - Акцент4 125 2" xfId="2235"/>
    <cellStyle name="60% - Акцент4 126" xfId="2236"/>
    <cellStyle name="60% - Акцент4 126 2" xfId="2237"/>
    <cellStyle name="60% - Акцент4 127" xfId="2238"/>
    <cellStyle name="60% - Акцент4 127 2" xfId="2239"/>
    <cellStyle name="60% - Акцент4 128" xfId="2240"/>
    <cellStyle name="60% - Акцент4 13" xfId="2241"/>
    <cellStyle name="60% - Акцент4 14" xfId="2242"/>
    <cellStyle name="60% - Акцент4 15" xfId="2243"/>
    <cellStyle name="60% - Акцент4 16" xfId="2244"/>
    <cellStyle name="60% - Акцент4 17" xfId="2245"/>
    <cellStyle name="60% - Акцент4 18" xfId="2246"/>
    <cellStyle name="60% - Акцент4 19" xfId="2247"/>
    <cellStyle name="60% - Акцент4 19 2" xfId="2248"/>
    <cellStyle name="60% - Акцент4 19 3" xfId="2249"/>
    <cellStyle name="60% - Акцент4 19 4" xfId="2250"/>
    <cellStyle name="60% - Акцент4 19_ИД106142010 ДО 17.09.14" xfId="2251"/>
    <cellStyle name="60% - Акцент4 2" xfId="2252"/>
    <cellStyle name="60% - Акцент4 2 2" xfId="2253"/>
    <cellStyle name="60% - Акцент4 20" xfId="2254"/>
    <cellStyle name="60% - Акцент4 20 2" xfId="2255"/>
    <cellStyle name="60% - Акцент4 20 3" xfId="2256"/>
    <cellStyle name="60% - Акцент4 20 4" xfId="2257"/>
    <cellStyle name="60% - Акцент4 20_ИД106142010 ДО 17.09.14" xfId="2258"/>
    <cellStyle name="60% - Акцент4 21" xfId="2259"/>
    <cellStyle name="60% - Акцент4 21 2" xfId="2260"/>
    <cellStyle name="60% - Акцент4 21 3" xfId="2261"/>
    <cellStyle name="60% - Акцент4 21 4" xfId="2262"/>
    <cellStyle name="60% - Акцент4 21_ИД106142010 ДО 17.09.14" xfId="2263"/>
    <cellStyle name="60% - Акцент4 22" xfId="2264"/>
    <cellStyle name="60% - Акцент4 22 2" xfId="2265"/>
    <cellStyle name="60% - Акцент4 22 3" xfId="2266"/>
    <cellStyle name="60% - Акцент4 22 4" xfId="2267"/>
    <cellStyle name="60% - Акцент4 22_ИД106142010 ДО 17.09.14" xfId="2268"/>
    <cellStyle name="60% - Акцент4 23" xfId="2269"/>
    <cellStyle name="60% - Акцент4 23 2" xfId="2270"/>
    <cellStyle name="60% - Акцент4 23 3" xfId="2271"/>
    <cellStyle name="60% - Акцент4 23 4" xfId="2272"/>
    <cellStyle name="60% - Акцент4 23_ИД106142010 ДО 17.09.14" xfId="2273"/>
    <cellStyle name="60% - Акцент4 24" xfId="2274"/>
    <cellStyle name="60% - Акцент4 24 2" xfId="2275"/>
    <cellStyle name="60% - Акцент4 24 3" xfId="2276"/>
    <cellStyle name="60% - Акцент4 24 4" xfId="2277"/>
    <cellStyle name="60% - Акцент4 24_ИД106142010 ДО 17.09.14" xfId="2278"/>
    <cellStyle name="60% - Акцент4 25" xfId="2279"/>
    <cellStyle name="60% - Акцент4 25 2" xfId="2280"/>
    <cellStyle name="60% - Акцент4 25 3" xfId="2281"/>
    <cellStyle name="60% - Акцент4 25 4" xfId="2282"/>
    <cellStyle name="60% - Акцент4 25_ИД106142010 ДО 17.09.14" xfId="2283"/>
    <cellStyle name="60% - Акцент4 26" xfId="2284"/>
    <cellStyle name="60% - Акцент4 26 2" xfId="2285"/>
    <cellStyle name="60% - Акцент4 26 3" xfId="2286"/>
    <cellStyle name="60% - Акцент4 26 4" xfId="2287"/>
    <cellStyle name="60% - Акцент4 26_ИД106142010 ДО 17.09.14" xfId="2288"/>
    <cellStyle name="60% - Акцент4 27" xfId="2289"/>
    <cellStyle name="60% - Акцент4 27 2" xfId="2290"/>
    <cellStyle name="60% - Акцент4 27 3" xfId="2291"/>
    <cellStyle name="60% - Акцент4 27 4" xfId="2292"/>
    <cellStyle name="60% - Акцент4 27_ИД106142010 ДО 17.09.14" xfId="2293"/>
    <cellStyle name="60% - Акцент4 28" xfId="2294"/>
    <cellStyle name="60% - Акцент4 28 2" xfId="2295"/>
    <cellStyle name="60% - Акцент4 28 3" xfId="2296"/>
    <cellStyle name="60% - Акцент4 28 4" xfId="2297"/>
    <cellStyle name="60% - Акцент4 28_ИД106142010 ДО 17.09.14" xfId="2298"/>
    <cellStyle name="60% - Акцент4 29" xfId="2299"/>
    <cellStyle name="60% - Акцент4 29 2" xfId="2300"/>
    <cellStyle name="60% - Акцент4 29 3" xfId="2301"/>
    <cellStyle name="60% - Акцент4 29 4" xfId="2302"/>
    <cellStyle name="60% - Акцент4 29_ИД106142010 ДО 17.09.14" xfId="2303"/>
    <cellStyle name="60% - Акцент4 3" xfId="2304"/>
    <cellStyle name="60% - Акцент4 30" xfId="2305"/>
    <cellStyle name="60% - Акцент4 30 2" xfId="2306"/>
    <cellStyle name="60% - Акцент4 30 3" xfId="2307"/>
    <cellStyle name="60% - Акцент4 30 4" xfId="2308"/>
    <cellStyle name="60% - Акцент4 30_ИД106142010 ДО 17.09.14" xfId="2309"/>
    <cellStyle name="60% - Акцент4 31" xfId="2310"/>
    <cellStyle name="60% - Акцент4 31 2" xfId="2311"/>
    <cellStyle name="60% - Акцент4 31 3" xfId="2312"/>
    <cellStyle name="60% - Акцент4 31 4" xfId="2313"/>
    <cellStyle name="60% - Акцент4 31_ИД106142010 ДО 17.09.14" xfId="2314"/>
    <cellStyle name="60% - Акцент4 32" xfId="2315"/>
    <cellStyle name="60% - Акцент4 32 2" xfId="2316"/>
    <cellStyle name="60% - Акцент4 32 3" xfId="2317"/>
    <cellStyle name="60% - Акцент4 32 4" xfId="2318"/>
    <cellStyle name="60% - Акцент4 32_ИД106142010 ДО 17.09.14" xfId="2319"/>
    <cellStyle name="60% - Акцент4 33" xfId="2320"/>
    <cellStyle name="60% - Акцент4 33 2" xfId="2321"/>
    <cellStyle name="60% - Акцент4 33 3" xfId="2322"/>
    <cellStyle name="60% - Акцент4 33 4" xfId="2323"/>
    <cellStyle name="60% - Акцент4 33_ИД106142010 ДО 17.09.14" xfId="2324"/>
    <cellStyle name="60% - Акцент4 34" xfId="2325"/>
    <cellStyle name="60% - Акцент4 34 2" xfId="2326"/>
    <cellStyle name="60% - Акцент4 34 3" xfId="2327"/>
    <cellStyle name="60% - Акцент4 34 4" xfId="2328"/>
    <cellStyle name="60% - Акцент4 34_ИД106142010 ДО 17.09.14" xfId="2329"/>
    <cellStyle name="60% - Акцент4 35" xfId="2330"/>
    <cellStyle name="60% - Акцент4 35 2" xfId="2331"/>
    <cellStyle name="60% - Акцент4 35 3" xfId="2332"/>
    <cellStyle name="60% - Акцент4 35 4" xfId="2333"/>
    <cellStyle name="60% - Акцент4 35_ИД106142010 ДО 17.09.14" xfId="2334"/>
    <cellStyle name="60% - Акцент4 36" xfId="2335"/>
    <cellStyle name="60% - Акцент4 36 2" xfId="2336"/>
    <cellStyle name="60% - Акцент4 36 3" xfId="2337"/>
    <cellStyle name="60% - Акцент4 36 4" xfId="2338"/>
    <cellStyle name="60% - Акцент4 36_ИД106142010 ДО 17.09.14" xfId="2339"/>
    <cellStyle name="60% - Акцент4 37" xfId="2340"/>
    <cellStyle name="60% - Акцент4 37 2" xfId="2341"/>
    <cellStyle name="60% - Акцент4 37 3" xfId="2342"/>
    <cellStyle name="60% - Акцент4 37 4" xfId="2343"/>
    <cellStyle name="60% - Акцент4 37_ИД106142010 ДО 17.09.14" xfId="2344"/>
    <cellStyle name="60% - Акцент4 38" xfId="2345"/>
    <cellStyle name="60% - Акцент4 38 2" xfId="2346"/>
    <cellStyle name="60% - Акцент4 38 3" xfId="2347"/>
    <cellStyle name="60% - Акцент4 38 4" xfId="2348"/>
    <cellStyle name="60% - Акцент4 38_ИД106142010 ДО 17.09.14" xfId="2349"/>
    <cellStyle name="60% - Акцент4 39" xfId="2350"/>
    <cellStyle name="60% - Акцент4 39 2" xfId="2351"/>
    <cellStyle name="60% - Акцент4 39 3" xfId="2352"/>
    <cellStyle name="60% - Акцент4 39 4" xfId="2353"/>
    <cellStyle name="60% - Акцент4 39_ИД106142010 ДО 17.09.14" xfId="2354"/>
    <cellStyle name="60% - Акцент4 4" xfId="2355"/>
    <cellStyle name="60% - Акцент4 40" xfId="2356"/>
    <cellStyle name="60% - Акцент4 40 2" xfId="2357"/>
    <cellStyle name="60% - Акцент4 40 3" xfId="2358"/>
    <cellStyle name="60% - Акцент4 40 4" xfId="2359"/>
    <cellStyle name="60% - Акцент4 40_ИД106142010 ДО 17.09.14" xfId="2360"/>
    <cellStyle name="60% - Акцент4 41" xfId="2361"/>
    <cellStyle name="60% - Акцент4 41 2" xfId="2362"/>
    <cellStyle name="60% - Акцент4 41 3" xfId="2363"/>
    <cellStyle name="60% - Акцент4 41 4" xfId="2364"/>
    <cellStyle name="60% - Акцент4 41_ИД106142010 ДО 17.09.14" xfId="2365"/>
    <cellStyle name="60% - Акцент4 42" xfId="2366"/>
    <cellStyle name="60% - Акцент4 42 2" xfId="2367"/>
    <cellStyle name="60% - Акцент4 42 3" xfId="2368"/>
    <cellStyle name="60% - Акцент4 42 4" xfId="2369"/>
    <cellStyle name="60% - Акцент4 42_ИД106142010 ДО 17.09.14" xfId="2370"/>
    <cellStyle name="60% - Акцент4 43" xfId="2371"/>
    <cellStyle name="60% - Акцент4 43 2" xfId="2372"/>
    <cellStyle name="60% - Акцент4 43 3" xfId="2373"/>
    <cellStyle name="60% - Акцент4 43 4" xfId="2374"/>
    <cellStyle name="60% - Акцент4 43_ИД106142010 ДО 17.09.14" xfId="2375"/>
    <cellStyle name="60% - Акцент4 44" xfId="2376"/>
    <cellStyle name="60% - Акцент4 44 2" xfId="2377"/>
    <cellStyle name="60% - Акцент4 44 3" xfId="2378"/>
    <cellStyle name="60% - Акцент4 44 4" xfId="2379"/>
    <cellStyle name="60% - Акцент4 44_ИД106142010 ДО 17.09.14" xfId="2380"/>
    <cellStyle name="60% - Акцент4 45" xfId="2381"/>
    <cellStyle name="60% - Акцент4 45 2" xfId="2382"/>
    <cellStyle name="60% - Акцент4 45 3" xfId="2383"/>
    <cellStyle name="60% - Акцент4 45 4" xfId="2384"/>
    <cellStyle name="60% - Акцент4 45_ИД106142010 ДО 17.09.14" xfId="2385"/>
    <cellStyle name="60% - Акцент4 46" xfId="2386"/>
    <cellStyle name="60% - Акцент4 46 2" xfId="2387"/>
    <cellStyle name="60% - Акцент4 46 3" xfId="2388"/>
    <cellStyle name="60% - Акцент4 46 4" xfId="2389"/>
    <cellStyle name="60% - Акцент4 46_ИД106142010 ДО 17.09.14" xfId="2390"/>
    <cellStyle name="60% - Акцент4 47" xfId="2391"/>
    <cellStyle name="60% - Акцент4 47 2" xfId="2392"/>
    <cellStyle name="60% - Акцент4 47 3" xfId="2393"/>
    <cellStyle name="60% - Акцент4 47 4" xfId="2394"/>
    <cellStyle name="60% - Акцент4 47_ИД106142010 ДО 17.09.14" xfId="2395"/>
    <cellStyle name="60% - Акцент4 48" xfId="2396"/>
    <cellStyle name="60% - Акцент4 48 2" xfId="2397"/>
    <cellStyle name="60% - Акцент4 48 3" xfId="2398"/>
    <cellStyle name="60% - Акцент4 48 4" xfId="2399"/>
    <cellStyle name="60% - Акцент4 48_ИД106142010 ДО 17.09.14" xfId="2400"/>
    <cellStyle name="60% - Акцент4 49" xfId="2401"/>
    <cellStyle name="60% - Акцент4 49 2" xfId="2402"/>
    <cellStyle name="60% - Акцент4 49 3" xfId="2403"/>
    <cellStyle name="60% - Акцент4 49 4" xfId="2404"/>
    <cellStyle name="60% - Акцент4 49_ИД106142010 ДО 17.09.14" xfId="2405"/>
    <cellStyle name="60% - Акцент4 5" xfId="2406"/>
    <cellStyle name="60% - Акцент4 50" xfId="2407"/>
    <cellStyle name="60% - Акцент4 50 2" xfId="2408"/>
    <cellStyle name="60% - Акцент4 50 3" xfId="4019"/>
    <cellStyle name="60% - Акцент4 50 4" xfId="4020"/>
    <cellStyle name="60% - Акцент4 50_ИД106142010 ДО 17.09.14" xfId="2409"/>
    <cellStyle name="60% - Акцент4 51" xfId="2410"/>
    <cellStyle name="60% - Акцент4 51 2" xfId="2411"/>
    <cellStyle name="60% - Акцент4 51 3" xfId="4021"/>
    <cellStyle name="60% - Акцент4 51 4" xfId="4022"/>
    <cellStyle name="60% - Акцент4 51_ИД106142010 ДО 17.09.14" xfId="2412"/>
    <cellStyle name="60% - Акцент4 52" xfId="2413"/>
    <cellStyle name="60% - Акцент4 52 2" xfId="2414"/>
    <cellStyle name="60% - Акцент4 52 3" xfId="4023"/>
    <cellStyle name="60% - Акцент4 52 4" xfId="4024"/>
    <cellStyle name="60% - Акцент4 52_ИД106142010 ДО 17.09.14" xfId="2415"/>
    <cellStyle name="60% - Акцент4 53" xfId="2416"/>
    <cellStyle name="60% - Акцент4 53 2" xfId="2417"/>
    <cellStyle name="60% - Акцент4 53 3" xfId="4025"/>
    <cellStyle name="60% - Акцент4 53 4" xfId="4026"/>
    <cellStyle name="60% - Акцент4 53_ИД106142010 ДО 17.09.14" xfId="2418"/>
    <cellStyle name="60% - Акцент4 54" xfId="2419"/>
    <cellStyle name="60% - Акцент4 54 2" xfId="2420"/>
    <cellStyle name="60% - Акцент4 54 3" xfId="4027"/>
    <cellStyle name="60% - Акцент4 54 4" xfId="4028"/>
    <cellStyle name="60% - Акцент4 54_ИД106142010 ДО 17.09.14" xfId="2421"/>
    <cellStyle name="60% - Акцент4 55" xfId="2422"/>
    <cellStyle name="60% - Акцент4 55 2" xfId="2423"/>
    <cellStyle name="60% - Акцент4 55 3" xfId="4029"/>
    <cellStyle name="60% - Акцент4 55 4" xfId="4030"/>
    <cellStyle name="60% - Акцент4 55_ИД106142010 ДО 17.09.14" xfId="2424"/>
    <cellStyle name="60% - Акцент4 56" xfId="2425"/>
    <cellStyle name="60% - Акцент4 56 2" xfId="2426"/>
    <cellStyle name="60% - Акцент4 56 3" xfId="4031"/>
    <cellStyle name="60% - Акцент4 56 4" xfId="4032"/>
    <cellStyle name="60% - Акцент4 56_ИД106142010 ДО 17.09.14" xfId="2427"/>
    <cellStyle name="60% - Акцент4 57" xfId="2428"/>
    <cellStyle name="60% - Акцент4 57 2" xfId="2429"/>
    <cellStyle name="60% - Акцент4 57 3" xfId="4033"/>
    <cellStyle name="60% - Акцент4 57 4" xfId="4034"/>
    <cellStyle name="60% - Акцент4 57_ИД106142010 ДО 17.09.14" xfId="2430"/>
    <cellStyle name="60% - Акцент4 58" xfId="2431"/>
    <cellStyle name="60% - Акцент4 58 2" xfId="2432"/>
    <cellStyle name="60% - Акцент4 58 3" xfId="4035"/>
    <cellStyle name="60% - Акцент4 58 4" xfId="4036"/>
    <cellStyle name="60% - Акцент4 58_ИД106142010 ДО 17.09.14" xfId="2433"/>
    <cellStyle name="60% - Акцент4 59" xfId="2434"/>
    <cellStyle name="60% - Акцент4 59 2" xfId="2435"/>
    <cellStyle name="60% - Акцент4 59 3" xfId="4037"/>
    <cellStyle name="60% - Акцент4 59 4" xfId="4038"/>
    <cellStyle name="60% - Акцент4 59_ИД106142010 ДО 17.09.14" xfId="2436"/>
    <cellStyle name="60% - Акцент4 6" xfId="2437"/>
    <cellStyle name="60% - Акцент4 60" xfId="2438"/>
    <cellStyle name="60% - Акцент4 60 2" xfId="2439"/>
    <cellStyle name="60% - Акцент4 60 3" xfId="4039"/>
    <cellStyle name="60% - Акцент4 60 4" xfId="4040"/>
    <cellStyle name="60% - Акцент4 60_ИД106142010 ДО 17.09.14" xfId="2440"/>
    <cellStyle name="60% - Акцент4 61" xfId="2441"/>
    <cellStyle name="60% - Акцент4 61 2" xfId="2442"/>
    <cellStyle name="60% - Акцент4 61 3" xfId="4041"/>
    <cellStyle name="60% - Акцент4 61 4" xfId="4042"/>
    <cellStyle name="60% - Акцент4 61_ИД106142010 ДО 17.09.14" xfId="2443"/>
    <cellStyle name="60% - Акцент4 62" xfId="2444"/>
    <cellStyle name="60% - Акцент4 62 2" xfId="2445"/>
    <cellStyle name="60% - Акцент4 62 3" xfId="4043"/>
    <cellStyle name="60% - Акцент4 62 4" xfId="4044"/>
    <cellStyle name="60% - Акцент4 62_ИД106142010 ДО 17.09.14" xfId="2446"/>
    <cellStyle name="60% - Акцент4 63" xfId="2447"/>
    <cellStyle name="60% - Акцент4 63 2" xfId="2448"/>
    <cellStyle name="60% - Акцент4 63 3" xfId="4045"/>
    <cellStyle name="60% - Акцент4 63 4" xfId="4046"/>
    <cellStyle name="60% - Акцент4 63_ИД106142010 ДО 17.09.14" xfId="2449"/>
    <cellStyle name="60% - Акцент4 64" xfId="2450"/>
    <cellStyle name="60% - Акцент4 64 2" xfId="2451"/>
    <cellStyle name="60% - Акцент4 64 3" xfId="4047"/>
    <cellStyle name="60% - Акцент4 64 4" xfId="4048"/>
    <cellStyle name="60% - Акцент4 64_ИД106142010 ДО 17.09.14" xfId="2452"/>
    <cellStyle name="60% - Акцент4 65" xfId="2453"/>
    <cellStyle name="60% - Акцент4 65 2" xfId="2454"/>
    <cellStyle name="60% - Акцент4 65 3" xfId="4049"/>
    <cellStyle name="60% - Акцент4 65 4" xfId="4050"/>
    <cellStyle name="60% - Акцент4 65_ИД106142010 ДО 17.09.14" xfId="2455"/>
    <cellStyle name="60% - Акцент4 66" xfId="2456"/>
    <cellStyle name="60% - Акцент4 66 2" xfId="2457"/>
    <cellStyle name="60% - Акцент4 66 3" xfId="4051"/>
    <cellStyle name="60% - Акцент4 66 4" xfId="4052"/>
    <cellStyle name="60% - Акцент4 67" xfId="2458"/>
    <cellStyle name="60% - Акцент4 67 2" xfId="2459"/>
    <cellStyle name="60% - Акцент4 67 3" xfId="4053"/>
    <cellStyle name="60% - Акцент4 67 4" xfId="4054"/>
    <cellStyle name="60% - Акцент4 68" xfId="2460"/>
    <cellStyle name="60% - Акцент4 68 2" xfId="2461"/>
    <cellStyle name="60% - Акцент4 68 3" xfId="4055"/>
    <cellStyle name="60% - Акцент4 68 4" xfId="4056"/>
    <cellStyle name="60% - Акцент4 69" xfId="2462"/>
    <cellStyle name="60% - Акцент4 69 2" xfId="2463"/>
    <cellStyle name="60% - Акцент4 69 3" xfId="4057"/>
    <cellStyle name="60% - Акцент4 69 4" xfId="4058"/>
    <cellStyle name="60% - Акцент4 7" xfId="2464"/>
    <cellStyle name="60% - Акцент4 70" xfId="2465"/>
    <cellStyle name="60% - Акцент4 70 2" xfId="2466"/>
    <cellStyle name="60% - Акцент4 70 3" xfId="4059"/>
    <cellStyle name="60% - Акцент4 70 4" xfId="4060"/>
    <cellStyle name="60% - Акцент4 71" xfId="2467"/>
    <cellStyle name="60% - Акцент4 71 2" xfId="2468"/>
    <cellStyle name="60% - Акцент4 71 3" xfId="4061"/>
    <cellStyle name="60% - Акцент4 71 4" xfId="4062"/>
    <cellStyle name="60% - Акцент4 72" xfId="2469"/>
    <cellStyle name="60% - Акцент4 72 2" xfId="2470"/>
    <cellStyle name="60% - Акцент4 72 3" xfId="4063"/>
    <cellStyle name="60% - Акцент4 72 4" xfId="4064"/>
    <cellStyle name="60% - Акцент4 73" xfId="2471"/>
    <cellStyle name="60% - Акцент4 73 2" xfId="2472"/>
    <cellStyle name="60% - Акцент4 73 3" xfId="4065"/>
    <cellStyle name="60% - Акцент4 73 4" xfId="4066"/>
    <cellStyle name="60% - Акцент4 74" xfId="2473"/>
    <cellStyle name="60% - Акцент4 74 2" xfId="2474"/>
    <cellStyle name="60% - Акцент4 74 3" xfId="4067"/>
    <cellStyle name="60% - Акцент4 74 4" xfId="4068"/>
    <cellStyle name="60% - Акцент4 75" xfId="2475"/>
    <cellStyle name="60% - Акцент4 75 2" xfId="2476"/>
    <cellStyle name="60% - Акцент4 75 3" xfId="4069"/>
    <cellStyle name="60% - Акцент4 75 4" xfId="4070"/>
    <cellStyle name="60% - Акцент4 76" xfId="2477"/>
    <cellStyle name="60% - Акцент4 76 2" xfId="2478"/>
    <cellStyle name="60% - Акцент4 76 3" xfId="4071"/>
    <cellStyle name="60% - Акцент4 76 4" xfId="4072"/>
    <cellStyle name="60% - Акцент4 77" xfId="2479"/>
    <cellStyle name="60% - Акцент4 77 2" xfId="2480"/>
    <cellStyle name="60% - Акцент4 77 3" xfId="4073"/>
    <cellStyle name="60% - Акцент4 77 4" xfId="4074"/>
    <cellStyle name="60% - Акцент4 78" xfId="2481"/>
    <cellStyle name="60% - Акцент4 78 2" xfId="2482"/>
    <cellStyle name="60% - Акцент4 78 3" xfId="4075"/>
    <cellStyle name="60% - Акцент4 78 4" xfId="4076"/>
    <cellStyle name="60% - Акцент4 79" xfId="2483"/>
    <cellStyle name="60% - Акцент4 79 2" xfId="2484"/>
    <cellStyle name="60% - Акцент4 79 3" xfId="4077"/>
    <cellStyle name="60% - Акцент4 79 4" xfId="4078"/>
    <cellStyle name="60% - Акцент4 8" xfId="2485"/>
    <cellStyle name="60% - Акцент4 80" xfId="2486"/>
    <cellStyle name="60% - Акцент4 80 2" xfId="2487"/>
    <cellStyle name="60% - Акцент4 80 3" xfId="4079"/>
    <cellStyle name="60% - Акцент4 80 4" xfId="4080"/>
    <cellStyle name="60% - Акцент4 81" xfId="2488"/>
    <cellStyle name="60% - Акцент4 81 2" xfId="2489"/>
    <cellStyle name="60% - Акцент4 81 3" xfId="4081"/>
    <cellStyle name="60% - Акцент4 81 4" xfId="4082"/>
    <cellStyle name="60% - Акцент4 82" xfId="2490"/>
    <cellStyle name="60% - Акцент4 82 2" xfId="2491"/>
    <cellStyle name="60% - Акцент4 82 3" xfId="4083"/>
    <cellStyle name="60% - Акцент4 82 4" xfId="4084"/>
    <cellStyle name="60% - Акцент4 83" xfId="2492"/>
    <cellStyle name="60% - Акцент4 83 2" xfId="2493"/>
    <cellStyle name="60% - Акцент4 83 3" xfId="4085"/>
    <cellStyle name="60% - Акцент4 83 4" xfId="4086"/>
    <cellStyle name="60% - Акцент4 84" xfId="2494"/>
    <cellStyle name="60% - Акцент4 84 2" xfId="2495"/>
    <cellStyle name="60% - Акцент4 84 3" xfId="4087"/>
    <cellStyle name="60% - Акцент4 84 4" xfId="4088"/>
    <cellStyle name="60% - Акцент4 85" xfId="2496"/>
    <cellStyle name="60% - Акцент4 85 2" xfId="2497"/>
    <cellStyle name="60% - Акцент4 85 3" xfId="4089"/>
    <cellStyle name="60% - Акцент4 85 4" xfId="4090"/>
    <cellStyle name="60% - Акцент4 86" xfId="2498"/>
    <cellStyle name="60% - Акцент4 86 2" xfId="2499"/>
    <cellStyle name="60% - Акцент4 86 3" xfId="4091"/>
    <cellStyle name="60% - Акцент4 86 4" xfId="4092"/>
    <cellStyle name="60% - Акцент4 87" xfId="2500"/>
    <cellStyle name="60% - Акцент4 87 2" xfId="2501"/>
    <cellStyle name="60% - Акцент4 87 3" xfId="4093"/>
    <cellStyle name="60% - Акцент4 87 4" xfId="4094"/>
    <cellStyle name="60% - Акцент4 88" xfId="2502"/>
    <cellStyle name="60% - Акцент4 88 2" xfId="2503"/>
    <cellStyle name="60% - Акцент4 88 3" xfId="4095"/>
    <cellStyle name="60% - Акцент4 88 4" xfId="4096"/>
    <cellStyle name="60% - Акцент4 89" xfId="2504"/>
    <cellStyle name="60% - Акцент4 89 2" xfId="2505"/>
    <cellStyle name="60% - Акцент4 89 3" xfId="4097"/>
    <cellStyle name="60% - Акцент4 89 4" xfId="4098"/>
    <cellStyle name="60% - Акцент4 9" xfId="2506"/>
    <cellStyle name="60% - Акцент4 90" xfId="2507"/>
    <cellStyle name="60% - Акцент4 90 2" xfId="2508"/>
    <cellStyle name="60% - Акцент4 90 3" xfId="4099"/>
    <cellStyle name="60% - Акцент4 90 4" xfId="4100"/>
    <cellStyle name="60% - Акцент4 91" xfId="2509"/>
    <cellStyle name="60% - Акцент4 91 2" xfId="2510"/>
    <cellStyle name="60% - Акцент4 91 3" xfId="4101"/>
    <cellStyle name="60% - Акцент4 91 4" xfId="4102"/>
    <cellStyle name="60% - Акцент4 92" xfId="2511"/>
    <cellStyle name="60% - Акцент4 92 2" xfId="2512"/>
    <cellStyle name="60% - Акцент4 92 3" xfId="4103"/>
    <cellStyle name="60% - Акцент4 92 4" xfId="4104"/>
    <cellStyle name="60% - Акцент4 93" xfId="2513"/>
    <cellStyle name="60% - Акцент4 93 2" xfId="2514"/>
    <cellStyle name="60% - Акцент4 93 3" xfId="4105"/>
    <cellStyle name="60% - Акцент4 93 4" xfId="4106"/>
    <cellStyle name="60% - Акцент4 94" xfId="2515"/>
    <cellStyle name="60% - Акцент4 94 2" xfId="2516"/>
    <cellStyle name="60% - Акцент4 94 3" xfId="4107"/>
    <cellStyle name="60% - Акцент4 94 4" xfId="4108"/>
    <cellStyle name="60% - Акцент4 95" xfId="2517"/>
    <cellStyle name="60% - Акцент4 95 2" xfId="2518"/>
    <cellStyle name="60% - Акцент4 96" xfId="2519"/>
    <cellStyle name="60% - Акцент4 96 2" xfId="2520"/>
    <cellStyle name="60% - Акцент4 97" xfId="2521"/>
    <cellStyle name="60% - Акцент4 97 2" xfId="2522"/>
    <cellStyle name="60% - Акцент4 98" xfId="2523"/>
    <cellStyle name="60% - Акцент4 98 2" xfId="2524"/>
    <cellStyle name="60% - Акцент4 99" xfId="2525"/>
    <cellStyle name="60% - Акцент4 99 2" xfId="2526"/>
    <cellStyle name="60% - Акцент5 2" xfId="2527"/>
    <cellStyle name="60% - Акцент5 3" xfId="2528"/>
    <cellStyle name="60% - Акцент6 10" xfId="2529"/>
    <cellStyle name="60% - Акцент6 100" xfId="2530"/>
    <cellStyle name="60% - Акцент6 100 2" xfId="2531"/>
    <cellStyle name="60% - Акцент6 101" xfId="2532"/>
    <cellStyle name="60% - Акцент6 101 2" xfId="2533"/>
    <cellStyle name="60% - Акцент6 102" xfId="2534"/>
    <cellStyle name="60% - Акцент6 102 2" xfId="2535"/>
    <cellStyle name="60% - Акцент6 103" xfId="2536"/>
    <cellStyle name="60% - Акцент6 103 2" xfId="2537"/>
    <cellStyle name="60% - Акцент6 104" xfId="2538"/>
    <cellStyle name="60% - Акцент6 104 2" xfId="2539"/>
    <cellStyle name="60% - Акцент6 105" xfId="2540"/>
    <cellStyle name="60% - Акцент6 105 2" xfId="2541"/>
    <cellStyle name="60% - Акцент6 106" xfId="2542"/>
    <cellStyle name="60% - Акцент6 106 2" xfId="2543"/>
    <cellStyle name="60% - Акцент6 107" xfId="2544"/>
    <cellStyle name="60% - Акцент6 107 2" xfId="2545"/>
    <cellStyle name="60% - Акцент6 108" xfId="2546"/>
    <cellStyle name="60% - Акцент6 108 2" xfId="2547"/>
    <cellStyle name="60% - Акцент6 109" xfId="2548"/>
    <cellStyle name="60% - Акцент6 109 2" xfId="2549"/>
    <cellStyle name="60% - Акцент6 11" xfId="2550"/>
    <cellStyle name="60% - Акцент6 110" xfId="2551"/>
    <cellStyle name="60% - Акцент6 110 2" xfId="2552"/>
    <cellStyle name="60% - Акцент6 111" xfId="2553"/>
    <cellStyle name="60% - Акцент6 111 2" xfId="2554"/>
    <cellStyle name="60% - Акцент6 112" xfId="2555"/>
    <cellStyle name="60% - Акцент6 112 2" xfId="2556"/>
    <cellStyle name="60% - Акцент6 113" xfId="2557"/>
    <cellStyle name="60% - Акцент6 113 2" xfId="2558"/>
    <cellStyle name="60% - Акцент6 114" xfId="2559"/>
    <cellStyle name="60% - Акцент6 114 2" xfId="2560"/>
    <cellStyle name="60% - Акцент6 115" xfId="2561"/>
    <cellStyle name="60% - Акцент6 115 2" xfId="2562"/>
    <cellStyle name="60% - Акцент6 116" xfId="2563"/>
    <cellStyle name="60% - Акцент6 116 2" xfId="2564"/>
    <cellStyle name="60% - Акцент6 117" xfId="2565"/>
    <cellStyle name="60% - Акцент6 117 2" xfId="2566"/>
    <cellStyle name="60% - Акцент6 118" xfId="2567"/>
    <cellStyle name="60% - Акцент6 118 2" xfId="2568"/>
    <cellStyle name="60% - Акцент6 119" xfId="2569"/>
    <cellStyle name="60% - Акцент6 119 2" xfId="2570"/>
    <cellStyle name="60% - Акцент6 12" xfId="2571"/>
    <cellStyle name="60% - Акцент6 120" xfId="2572"/>
    <cellStyle name="60% - Акцент6 120 2" xfId="2573"/>
    <cellStyle name="60% - Акцент6 121" xfId="2574"/>
    <cellStyle name="60% - Акцент6 121 2" xfId="2575"/>
    <cellStyle name="60% - Акцент6 122" xfId="2576"/>
    <cellStyle name="60% - Акцент6 122 2" xfId="2577"/>
    <cellStyle name="60% - Акцент6 123" xfId="2578"/>
    <cellStyle name="60% - Акцент6 123 2" xfId="2579"/>
    <cellStyle name="60% - Акцент6 124" xfId="2580"/>
    <cellStyle name="60% - Акцент6 124 2" xfId="2581"/>
    <cellStyle name="60% - Акцент6 125" xfId="2582"/>
    <cellStyle name="60% - Акцент6 125 2" xfId="2583"/>
    <cellStyle name="60% - Акцент6 126" xfId="2584"/>
    <cellStyle name="60% - Акцент6 126 2" xfId="2585"/>
    <cellStyle name="60% - Акцент6 127" xfId="2586"/>
    <cellStyle name="60% - Акцент6 127 2" xfId="2587"/>
    <cellStyle name="60% - Акцент6 128" xfId="2588"/>
    <cellStyle name="60% - Акцент6 13" xfId="2589"/>
    <cellStyle name="60% - Акцент6 14" xfId="2590"/>
    <cellStyle name="60% - Акцент6 15" xfId="2591"/>
    <cellStyle name="60% - Акцент6 16" xfId="2592"/>
    <cellStyle name="60% - Акцент6 17" xfId="2593"/>
    <cellStyle name="60% - Акцент6 18" xfId="2594"/>
    <cellStyle name="60% - Акцент6 19" xfId="2595"/>
    <cellStyle name="60% - Акцент6 19 2" xfId="2596"/>
    <cellStyle name="60% - Акцент6 19 3" xfId="2597"/>
    <cellStyle name="60% - Акцент6 19 4" xfId="2598"/>
    <cellStyle name="60% - Акцент6 19_ИД106142010 ДО 17.09.14" xfId="2599"/>
    <cellStyle name="60% - Акцент6 2" xfId="2600"/>
    <cellStyle name="60% - Акцент6 2 2" xfId="2601"/>
    <cellStyle name="60% - Акцент6 20" xfId="2602"/>
    <cellStyle name="60% - Акцент6 20 2" xfId="2603"/>
    <cellStyle name="60% - Акцент6 20 3" xfId="2604"/>
    <cellStyle name="60% - Акцент6 20 4" xfId="2605"/>
    <cellStyle name="60% - Акцент6 20_ИД106142010 ДО 17.09.14" xfId="2606"/>
    <cellStyle name="60% - Акцент6 21" xfId="2607"/>
    <cellStyle name="60% - Акцент6 21 2" xfId="2608"/>
    <cellStyle name="60% - Акцент6 21 3" xfId="2609"/>
    <cellStyle name="60% - Акцент6 21 4" xfId="2610"/>
    <cellStyle name="60% - Акцент6 21_ИД106142010 ДО 17.09.14" xfId="2611"/>
    <cellStyle name="60% - Акцент6 22" xfId="2612"/>
    <cellStyle name="60% - Акцент6 22 2" xfId="2613"/>
    <cellStyle name="60% - Акцент6 22 3" xfId="2614"/>
    <cellStyle name="60% - Акцент6 22 4" xfId="2615"/>
    <cellStyle name="60% - Акцент6 22_ИД106142010 ДО 17.09.14" xfId="2616"/>
    <cellStyle name="60% - Акцент6 23" xfId="2617"/>
    <cellStyle name="60% - Акцент6 23 2" xfId="2618"/>
    <cellStyle name="60% - Акцент6 23 3" xfId="2619"/>
    <cellStyle name="60% - Акцент6 23 4" xfId="2620"/>
    <cellStyle name="60% - Акцент6 23_ИД106142010 ДО 17.09.14" xfId="2621"/>
    <cellStyle name="60% - Акцент6 24" xfId="2622"/>
    <cellStyle name="60% - Акцент6 24 2" xfId="2623"/>
    <cellStyle name="60% - Акцент6 24 3" xfId="2624"/>
    <cellStyle name="60% - Акцент6 24 4" xfId="2625"/>
    <cellStyle name="60% - Акцент6 24_ИД106142010 ДО 17.09.14" xfId="2626"/>
    <cellStyle name="60% - Акцент6 25" xfId="2627"/>
    <cellStyle name="60% - Акцент6 25 2" xfId="2628"/>
    <cellStyle name="60% - Акцент6 25 3" xfId="2629"/>
    <cellStyle name="60% - Акцент6 25 4" xfId="2630"/>
    <cellStyle name="60% - Акцент6 25_ИД106142010 ДО 17.09.14" xfId="2631"/>
    <cellStyle name="60% - Акцент6 26" xfId="2632"/>
    <cellStyle name="60% - Акцент6 26 2" xfId="2633"/>
    <cellStyle name="60% - Акцент6 26 3" xfId="2634"/>
    <cellStyle name="60% - Акцент6 26 4" xfId="2635"/>
    <cellStyle name="60% - Акцент6 26_ИД106142010 ДО 17.09.14" xfId="2636"/>
    <cellStyle name="60% - Акцент6 27" xfId="2637"/>
    <cellStyle name="60% - Акцент6 27 2" xfId="2638"/>
    <cellStyle name="60% - Акцент6 27 3" xfId="2639"/>
    <cellStyle name="60% - Акцент6 27 4" xfId="2640"/>
    <cellStyle name="60% - Акцент6 27_ИД106142010 ДО 17.09.14" xfId="2641"/>
    <cellStyle name="60% - Акцент6 28" xfId="2642"/>
    <cellStyle name="60% - Акцент6 28 2" xfId="2643"/>
    <cellStyle name="60% - Акцент6 28 3" xfId="2644"/>
    <cellStyle name="60% - Акцент6 28 4" xfId="2645"/>
    <cellStyle name="60% - Акцент6 28_ИД106142010 ДО 17.09.14" xfId="2646"/>
    <cellStyle name="60% - Акцент6 29" xfId="2647"/>
    <cellStyle name="60% - Акцент6 29 2" xfId="2648"/>
    <cellStyle name="60% - Акцент6 29 3" xfId="2649"/>
    <cellStyle name="60% - Акцент6 29 4" xfId="2650"/>
    <cellStyle name="60% - Акцент6 29_ИД106142010 ДО 17.09.14" xfId="2651"/>
    <cellStyle name="60% - Акцент6 3" xfId="2652"/>
    <cellStyle name="60% - Акцент6 30" xfId="2653"/>
    <cellStyle name="60% - Акцент6 30 2" xfId="2654"/>
    <cellStyle name="60% - Акцент6 30 3" xfId="2655"/>
    <cellStyle name="60% - Акцент6 30 4" xfId="2656"/>
    <cellStyle name="60% - Акцент6 30_ИД106142010 ДО 17.09.14" xfId="2657"/>
    <cellStyle name="60% - Акцент6 31" xfId="2658"/>
    <cellStyle name="60% - Акцент6 31 2" xfId="2659"/>
    <cellStyle name="60% - Акцент6 31 3" xfId="2660"/>
    <cellStyle name="60% - Акцент6 31 4" xfId="2661"/>
    <cellStyle name="60% - Акцент6 31_ИД106142010 ДО 17.09.14" xfId="2662"/>
    <cellStyle name="60% - Акцент6 32" xfId="2663"/>
    <cellStyle name="60% - Акцент6 32 2" xfId="2664"/>
    <cellStyle name="60% - Акцент6 32 3" xfId="2665"/>
    <cellStyle name="60% - Акцент6 32 4" xfId="2666"/>
    <cellStyle name="60% - Акцент6 32_ИД106142010 ДО 17.09.14" xfId="2667"/>
    <cellStyle name="60% - Акцент6 33" xfId="2668"/>
    <cellStyle name="60% - Акцент6 33 2" xfId="2669"/>
    <cellStyle name="60% - Акцент6 33 3" xfId="2670"/>
    <cellStyle name="60% - Акцент6 33 4" xfId="2671"/>
    <cellStyle name="60% - Акцент6 33_ИД106142010 ДО 17.09.14" xfId="2672"/>
    <cellStyle name="60% - Акцент6 34" xfId="2673"/>
    <cellStyle name="60% - Акцент6 34 2" xfId="2674"/>
    <cellStyle name="60% - Акцент6 34 3" xfId="2675"/>
    <cellStyle name="60% - Акцент6 34 4" xfId="2676"/>
    <cellStyle name="60% - Акцент6 34_ИД106142010 ДО 17.09.14" xfId="2677"/>
    <cellStyle name="60% - Акцент6 35" xfId="2678"/>
    <cellStyle name="60% - Акцент6 35 2" xfId="2679"/>
    <cellStyle name="60% - Акцент6 35 3" xfId="2680"/>
    <cellStyle name="60% - Акцент6 35 4" xfId="2681"/>
    <cellStyle name="60% - Акцент6 35_ИД106142010 ДО 17.09.14" xfId="2682"/>
    <cellStyle name="60% - Акцент6 36" xfId="2683"/>
    <cellStyle name="60% - Акцент6 36 2" xfId="2684"/>
    <cellStyle name="60% - Акцент6 36 3" xfId="2685"/>
    <cellStyle name="60% - Акцент6 36 4" xfId="2686"/>
    <cellStyle name="60% - Акцент6 36_ИД106142010 ДО 17.09.14" xfId="2687"/>
    <cellStyle name="60% - Акцент6 37" xfId="2688"/>
    <cellStyle name="60% - Акцент6 37 2" xfId="2689"/>
    <cellStyle name="60% - Акцент6 37 3" xfId="2690"/>
    <cellStyle name="60% - Акцент6 37 4" xfId="2691"/>
    <cellStyle name="60% - Акцент6 37_ИД106142010 ДО 17.09.14" xfId="2692"/>
    <cellStyle name="60% - Акцент6 38" xfId="2693"/>
    <cellStyle name="60% - Акцент6 38 2" xfId="2694"/>
    <cellStyle name="60% - Акцент6 38 3" xfId="2695"/>
    <cellStyle name="60% - Акцент6 38 4" xfId="2696"/>
    <cellStyle name="60% - Акцент6 38_ИД106142010 ДО 17.09.14" xfId="2697"/>
    <cellStyle name="60% - Акцент6 39" xfId="2698"/>
    <cellStyle name="60% - Акцент6 39 2" xfId="2699"/>
    <cellStyle name="60% - Акцент6 39 3" xfId="2700"/>
    <cellStyle name="60% - Акцент6 39 4" xfId="2701"/>
    <cellStyle name="60% - Акцент6 39_ИД106142010 ДО 17.09.14" xfId="2702"/>
    <cellStyle name="60% - Акцент6 4" xfId="2703"/>
    <cellStyle name="60% - Акцент6 40" xfId="2704"/>
    <cellStyle name="60% - Акцент6 40 2" xfId="2705"/>
    <cellStyle name="60% - Акцент6 40 3" xfId="2706"/>
    <cellStyle name="60% - Акцент6 40 4" xfId="2707"/>
    <cellStyle name="60% - Акцент6 40_ИД106142010 ДО 17.09.14" xfId="2708"/>
    <cellStyle name="60% - Акцент6 41" xfId="2709"/>
    <cellStyle name="60% - Акцент6 41 2" xfId="2710"/>
    <cellStyle name="60% - Акцент6 41 3" xfId="2711"/>
    <cellStyle name="60% - Акцент6 41 4" xfId="2712"/>
    <cellStyle name="60% - Акцент6 41_ИД106142010 ДО 17.09.14" xfId="2713"/>
    <cellStyle name="60% - Акцент6 42" xfId="2714"/>
    <cellStyle name="60% - Акцент6 42 2" xfId="2715"/>
    <cellStyle name="60% - Акцент6 42 3" xfId="2716"/>
    <cellStyle name="60% - Акцент6 42 4" xfId="2717"/>
    <cellStyle name="60% - Акцент6 42_ИД106142010 ДО 17.09.14" xfId="2718"/>
    <cellStyle name="60% - Акцент6 43" xfId="2719"/>
    <cellStyle name="60% - Акцент6 43 2" xfId="2720"/>
    <cellStyle name="60% - Акцент6 43 3" xfId="2721"/>
    <cellStyle name="60% - Акцент6 43 4" xfId="2722"/>
    <cellStyle name="60% - Акцент6 43_ИД106142010 ДО 17.09.14" xfId="2723"/>
    <cellStyle name="60% - Акцент6 44" xfId="2724"/>
    <cellStyle name="60% - Акцент6 44 2" xfId="2725"/>
    <cellStyle name="60% - Акцент6 44 3" xfId="2726"/>
    <cellStyle name="60% - Акцент6 44 4" xfId="2727"/>
    <cellStyle name="60% - Акцент6 44_ИД106142010 ДО 17.09.14" xfId="2728"/>
    <cellStyle name="60% - Акцент6 45" xfId="2729"/>
    <cellStyle name="60% - Акцент6 45 2" xfId="2730"/>
    <cellStyle name="60% - Акцент6 45 3" xfId="2731"/>
    <cellStyle name="60% - Акцент6 45 4" xfId="2732"/>
    <cellStyle name="60% - Акцент6 45_ИД106142010 ДО 17.09.14" xfId="2733"/>
    <cellStyle name="60% - Акцент6 46" xfId="2734"/>
    <cellStyle name="60% - Акцент6 46 2" xfId="2735"/>
    <cellStyle name="60% - Акцент6 46 3" xfId="2736"/>
    <cellStyle name="60% - Акцент6 46 4" xfId="2737"/>
    <cellStyle name="60% - Акцент6 46_ИД106142010 ДО 17.09.14" xfId="2738"/>
    <cellStyle name="60% - Акцент6 47" xfId="2739"/>
    <cellStyle name="60% - Акцент6 47 2" xfId="2740"/>
    <cellStyle name="60% - Акцент6 47 3" xfId="2741"/>
    <cellStyle name="60% - Акцент6 47 4" xfId="2742"/>
    <cellStyle name="60% - Акцент6 47_ИД106142010 ДО 17.09.14" xfId="2743"/>
    <cellStyle name="60% - Акцент6 48" xfId="2744"/>
    <cellStyle name="60% - Акцент6 48 2" xfId="2745"/>
    <cellStyle name="60% - Акцент6 48 3" xfId="2746"/>
    <cellStyle name="60% - Акцент6 48 4" xfId="2747"/>
    <cellStyle name="60% - Акцент6 48_ИД106142010 ДО 17.09.14" xfId="2748"/>
    <cellStyle name="60% - Акцент6 49" xfId="2749"/>
    <cellStyle name="60% - Акцент6 49 2" xfId="2750"/>
    <cellStyle name="60% - Акцент6 49 3" xfId="2751"/>
    <cellStyle name="60% - Акцент6 49 4" xfId="2752"/>
    <cellStyle name="60% - Акцент6 49_ИД106142010 ДО 17.09.14" xfId="2753"/>
    <cellStyle name="60% - Акцент6 5" xfId="2754"/>
    <cellStyle name="60% - Акцент6 50" xfId="2755"/>
    <cellStyle name="60% - Акцент6 50 2" xfId="2756"/>
    <cellStyle name="60% - Акцент6 50 3" xfId="4109"/>
    <cellStyle name="60% - Акцент6 50 4" xfId="4110"/>
    <cellStyle name="60% - Акцент6 50_ИД106142010 ДО 17.09.14" xfId="2757"/>
    <cellStyle name="60% - Акцент6 51" xfId="2758"/>
    <cellStyle name="60% - Акцент6 51 2" xfId="2759"/>
    <cellStyle name="60% - Акцент6 51 3" xfId="4111"/>
    <cellStyle name="60% - Акцент6 51 4" xfId="4112"/>
    <cellStyle name="60% - Акцент6 51_ИД106142010 ДО 17.09.14" xfId="2760"/>
    <cellStyle name="60% - Акцент6 52" xfId="2761"/>
    <cellStyle name="60% - Акцент6 52 2" xfId="2762"/>
    <cellStyle name="60% - Акцент6 52 3" xfId="4113"/>
    <cellStyle name="60% - Акцент6 52 4" xfId="4114"/>
    <cellStyle name="60% - Акцент6 52_ИД106142010 ДО 17.09.14" xfId="2763"/>
    <cellStyle name="60% - Акцент6 53" xfId="2764"/>
    <cellStyle name="60% - Акцент6 53 2" xfId="2765"/>
    <cellStyle name="60% - Акцент6 53 3" xfId="4115"/>
    <cellStyle name="60% - Акцент6 53 4" xfId="4116"/>
    <cellStyle name="60% - Акцент6 53_ИД106142010 ДО 17.09.14" xfId="2766"/>
    <cellStyle name="60% - Акцент6 54" xfId="2767"/>
    <cellStyle name="60% - Акцент6 54 2" xfId="2768"/>
    <cellStyle name="60% - Акцент6 54 3" xfId="4117"/>
    <cellStyle name="60% - Акцент6 54 4" xfId="4118"/>
    <cellStyle name="60% - Акцент6 54_ИД106142010 ДО 17.09.14" xfId="2769"/>
    <cellStyle name="60% - Акцент6 55" xfId="2770"/>
    <cellStyle name="60% - Акцент6 55 2" xfId="2771"/>
    <cellStyle name="60% - Акцент6 55 3" xfId="4119"/>
    <cellStyle name="60% - Акцент6 55 4" xfId="4120"/>
    <cellStyle name="60% - Акцент6 55_ИД106142010 ДО 17.09.14" xfId="2772"/>
    <cellStyle name="60% - Акцент6 56" xfId="2773"/>
    <cellStyle name="60% - Акцент6 56 2" xfId="2774"/>
    <cellStyle name="60% - Акцент6 56 3" xfId="4121"/>
    <cellStyle name="60% - Акцент6 56 4" xfId="4122"/>
    <cellStyle name="60% - Акцент6 56_ИД106142010 ДО 17.09.14" xfId="2775"/>
    <cellStyle name="60% - Акцент6 57" xfId="2776"/>
    <cellStyle name="60% - Акцент6 57 2" xfId="2777"/>
    <cellStyle name="60% - Акцент6 57 3" xfId="4123"/>
    <cellStyle name="60% - Акцент6 57 4" xfId="4124"/>
    <cellStyle name="60% - Акцент6 57_ИД106142010 ДО 17.09.14" xfId="2778"/>
    <cellStyle name="60% - Акцент6 58" xfId="2779"/>
    <cellStyle name="60% - Акцент6 58 2" xfId="2780"/>
    <cellStyle name="60% - Акцент6 58 3" xfId="4125"/>
    <cellStyle name="60% - Акцент6 58 4" xfId="4126"/>
    <cellStyle name="60% - Акцент6 58_ИД106142010 ДО 17.09.14" xfId="2781"/>
    <cellStyle name="60% - Акцент6 59" xfId="2782"/>
    <cellStyle name="60% - Акцент6 59 2" xfId="2783"/>
    <cellStyle name="60% - Акцент6 59 3" xfId="4127"/>
    <cellStyle name="60% - Акцент6 59 4" xfId="4128"/>
    <cellStyle name="60% - Акцент6 59_ИД106142010 ДО 17.09.14" xfId="2784"/>
    <cellStyle name="60% - Акцент6 6" xfId="2785"/>
    <cellStyle name="60% - Акцент6 60" xfId="2786"/>
    <cellStyle name="60% - Акцент6 60 2" xfId="2787"/>
    <cellStyle name="60% - Акцент6 60 3" xfId="4129"/>
    <cellStyle name="60% - Акцент6 60 4" xfId="4130"/>
    <cellStyle name="60% - Акцент6 60_ИД106142010 ДО 17.09.14" xfId="2788"/>
    <cellStyle name="60% - Акцент6 61" xfId="2789"/>
    <cellStyle name="60% - Акцент6 61 2" xfId="2790"/>
    <cellStyle name="60% - Акцент6 61 3" xfId="4131"/>
    <cellStyle name="60% - Акцент6 61 4" xfId="4132"/>
    <cellStyle name="60% - Акцент6 61_ИД106142010 ДО 17.09.14" xfId="2791"/>
    <cellStyle name="60% - Акцент6 62" xfId="2792"/>
    <cellStyle name="60% - Акцент6 62 2" xfId="2793"/>
    <cellStyle name="60% - Акцент6 62 3" xfId="4133"/>
    <cellStyle name="60% - Акцент6 62 4" xfId="4134"/>
    <cellStyle name="60% - Акцент6 62_ИД106142010 ДО 17.09.14" xfId="2794"/>
    <cellStyle name="60% - Акцент6 63" xfId="2795"/>
    <cellStyle name="60% - Акцент6 63 2" xfId="2796"/>
    <cellStyle name="60% - Акцент6 63 3" xfId="4135"/>
    <cellStyle name="60% - Акцент6 63 4" xfId="4136"/>
    <cellStyle name="60% - Акцент6 63_ИД106142010 ДО 17.09.14" xfId="2797"/>
    <cellStyle name="60% - Акцент6 64" xfId="2798"/>
    <cellStyle name="60% - Акцент6 64 2" xfId="2799"/>
    <cellStyle name="60% - Акцент6 64 3" xfId="4137"/>
    <cellStyle name="60% - Акцент6 64 4" xfId="4138"/>
    <cellStyle name="60% - Акцент6 64_ИД106142010 ДО 17.09.14" xfId="2800"/>
    <cellStyle name="60% - Акцент6 65" xfId="2801"/>
    <cellStyle name="60% - Акцент6 65 2" xfId="2802"/>
    <cellStyle name="60% - Акцент6 65 3" xfId="4139"/>
    <cellStyle name="60% - Акцент6 65 4" xfId="4140"/>
    <cellStyle name="60% - Акцент6 65_ИД106142010 ДО 17.09.14" xfId="2803"/>
    <cellStyle name="60% - Акцент6 66" xfId="2804"/>
    <cellStyle name="60% - Акцент6 66 2" xfId="2805"/>
    <cellStyle name="60% - Акцент6 66 3" xfId="4141"/>
    <cellStyle name="60% - Акцент6 66 4" xfId="4142"/>
    <cellStyle name="60% - Акцент6 67" xfId="2806"/>
    <cellStyle name="60% - Акцент6 67 2" xfId="2807"/>
    <cellStyle name="60% - Акцент6 67 3" xfId="4143"/>
    <cellStyle name="60% - Акцент6 67 4" xfId="4144"/>
    <cellStyle name="60% - Акцент6 68" xfId="2808"/>
    <cellStyle name="60% - Акцент6 68 2" xfId="2809"/>
    <cellStyle name="60% - Акцент6 68 3" xfId="4145"/>
    <cellStyle name="60% - Акцент6 68 4" xfId="4146"/>
    <cellStyle name="60% - Акцент6 69" xfId="2810"/>
    <cellStyle name="60% - Акцент6 69 2" xfId="2811"/>
    <cellStyle name="60% - Акцент6 69 3" xfId="4147"/>
    <cellStyle name="60% - Акцент6 69 4" xfId="4148"/>
    <cellStyle name="60% - Акцент6 7" xfId="2812"/>
    <cellStyle name="60% - Акцент6 70" xfId="2813"/>
    <cellStyle name="60% - Акцент6 70 2" xfId="2814"/>
    <cellStyle name="60% - Акцент6 70 3" xfId="4149"/>
    <cellStyle name="60% - Акцент6 70 4" xfId="4150"/>
    <cellStyle name="60% - Акцент6 71" xfId="2815"/>
    <cellStyle name="60% - Акцент6 71 2" xfId="2816"/>
    <cellStyle name="60% - Акцент6 71 3" xfId="4151"/>
    <cellStyle name="60% - Акцент6 71 4" xfId="4152"/>
    <cellStyle name="60% - Акцент6 72" xfId="2817"/>
    <cellStyle name="60% - Акцент6 72 2" xfId="2818"/>
    <cellStyle name="60% - Акцент6 72 3" xfId="4153"/>
    <cellStyle name="60% - Акцент6 72 4" xfId="4154"/>
    <cellStyle name="60% - Акцент6 73" xfId="2819"/>
    <cellStyle name="60% - Акцент6 73 2" xfId="2820"/>
    <cellStyle name="60% - Акцент6 73 3" xfId="4155"/>
    <cellStyle name="60% - Акцент6 73 4" xfId="4156"/>
    <cellStyle name="60% - Акцент6 74" xfId="2821"/>
    <cellStyle name="60% - Акцент6 74 2" xfId="2822"/>
    <cellStyle name="60% - Акцент6 74 3" xfId="4157"/>
    <cellStyle name="60% - Акцент6 74 4" xfId="4158"/>
    <cellStyle name="60% - Акцент6 75" xfId="2823"/>
    <cellStyle name="60% - Акцент6 75 2" xfId="2824"/>
    <cellStyle name="60% - Акцент6 75 3" xfId="4159"/>
    <cellStyle name="60% - Акцент6 75 4" xfId="4160"/>
    <cellStyle name="60% - Акцент6 76" xfId="2825"/>
    <cellStyle name="60% - Акцент6 76 2" xfId="2826"/>
    <cellStyle name="60% - Акцент6 76 3" xfId="4161"/>
    <cellStyle name="60% - Акцент6 76 4" xfId="4162"/>
    <cellStyle name="60% - Акцент6 77" xfId="2827"/>
    <cellStyle name="60% - Акцент6 77 2" xfId="2828"/>
    <cellStyle name="60% - Акцент6 77 3" xfId="4163"/>
    <cellStyle name="60% - Акцент6 77 4" xfId="4164"/>
    <cellStyle name="60% - Акцент6 78" xfId="2829"/>
    <cellStyle name="60% - Акцент6 78 2" xfId="2830"/>
    <cellStyle name="60% - Акцент6 78 3" xfId="4165"/>
    <cellStyle name="60% - Акцент6 78 4" xfId="4166"/>
    <cellStyle name="60% - Акцент6 79" xfId="2831"/>
    <cellStyle name="60% - Акцент6 79 2" xfId="2832"/>
    <cellStyle name="60% - Акцент6 79 3" xfId="4167"/>
    <cellStyle name="60% - Акцент6 79 4" xfId="4168"/>
    <cellStyle name="60% - Акцент6 8" xfId="2833"/>
    <cellStyle name="60% - Акцент6 80" xfId="2834"/>
    <cellStyle name="60% - Акцент6 80 2" xfId="2835"/>
    <cellStyle name="60% - Акцент6 80 3" xfId="4169"/>
    <cellStyle name="60% - Акцент6 80 4" xfId="4170"/>
    <cellStyle name="60% - Акцент6 81" xfId="2836"/>
    <cellStyle name="60% - Акцент6 81 2" xfId="2837"/>
    <cellStyle name="60% - Акцент6 81 3" xfId="4171"/>
    <cellStyle name="60% - Акцент6 81 4" xfId="4172"/>
    <cellStyle name="60% - Акцент6 82" xfId="2838"/>
    <cellStyle name="60% - Акцент6 82 2" xfId="2839"/>
    <cellStyle name="60% - Акцент6 82 3" xfId="4173"/>
    <cellStyle name="60% - Акцент6 82 4" xfId="4174"/>
    <cellStyle name="60% - Акцент6 83" xfId="2840"/>
    <cellStyle name="60% - Акцент6 83 2" xfId="2841"/>
    <cellStyle name="60% - Акцент6 83 3" xfId="4175"/>
    <cellStyle name="60% - Акцент6 83 4" xfId="4176"/>
    <cellStyle name="60% - Акцент6 84" xfId="2842"/>
    <cellStyle name="60% - Акцент6 84 2" xfId="2843"/>
    <cellStyle name="60% - Акцент6 84 3" xfId="4177"/>
    <cellStyle name="60% - Акцент6 84 4" xfId="4178"/>
    <cellStyle name="60% - Акцент6 85" xfId="2844"/>
    <cellStyle name="60% - Акцент6 85 2" xfId="2845"/>
    <cellStyle name="60% - Акцент6 85 3" xfId="4179"/>
    <cellStyle name="60% - Акцент6 85 4" xfId="4180"/>
    <cellStyle name="60% - Акцент6 86" xfId="2846"/>
    <cellStyle name="60% - Акцент6 86 2" xfId="2847"/>
    <cellStyle name="60% - Акцент6 86 3" xfId="4181"/>
    <cellStyle name="60% - Акцент6 86 4" xfId="4182"/>
    <cellStyle name="60% - Акцент6 87" xfId="2848"/>
    <cellStyle name="60% - Акцент6 87 2" xfId="2849"/>
    <cellStyle name="60% - Акцент6 87 3" xfId="4183"/>
    <cellStyle name="60% - Акцент6 87 4" xfId="4184"/>
    <cellStyle name="60% - Акцент6 88" xfId="2850"/>
    <cellStyle name="60% - Акцент6 88 2" xfId="2851"/>
    <cellStyle name="60% - Акцент6 88 3" xfId="4185"/>
    <cellStyle name="60% - Акцент6 88 4" xfId="4186"/>
    <cellStyle name="60% - Акцент6 89" xfId="2852"/>
    <cellStyle name="60% - Акцент6 89 2" xfId="2853"/>
    <cellStyle name="60% - Акцент6 89 3" xfId="4187"/>
    <cellStyle name="60% - Акцент6 89 4" xfId="4188"/>
    <cellStyle name="60% - Акцент6 9" xfId="2854"/>
    <cellStyle name="60% - Акцент6 90" xfId="2855"/>
    <cellStyle name="60% - Акцент6 90 2" xfId="2856"/>
    <cellStyle name="60% - Акцент6 90 3" xfId="4189"/>
    <cellStyle name="60% - Акцент6 90 4" xfId="4190"/>
    <cellStyle name="60% - Акцент6 91" xfId="2857"/>
    <cellStyle name="60% - Акцент6 91 2" xfId="2858"/>
    <cellStyle name="60% - Акцент6 91 3" xfId="4191"/>
    <cellStyle name="60% - Акцент6 91 4" xfId="4192"/>
    <cellStyle name="60% - Акцент6 92" xfId="2859"/>
    <cellStyle name="60% - Акцент6 92 2" xfId="2860"/>
    <cellStyle name="60% - Акцент6 92 3" xfId="4193"/>
    <cellStyle name="60% - Акцент6 92 4" xfId="4194"/>
    <cellStyle name="60% - Акцент6 93" xfId="2861"/>
    <cellStyle name="60% - Акцент6 93 2" xfId="2862"/>
    <cellStyle name="60% - Акцент6 93 3" xfId="4195"/>
    <cellStyle name="60% - Акцент6 93 4" xfId="4196"/>
    <cellStyle name="60% - Акцент6 94" xfId="2863"/>
    <cellStyle name="60% - Акцент6 94 2" xfId="2864"/>
    <cellStyle name="60% - Акцент6 94 3" xfId="4197"/>
    <cellStyle name="60% - Акцент6 94 4" xfId="4198"/>
    <cellStyle name="60% - Акцент6 95" xfId="2865"/>
    <cellStyle name="60% - Акцент6 95 2" xfId="2866"/>
    <cellStyle name="60% - Акцент6 96" xfId="2867"/>
    <cellStyle name="60% - Акцент6 96 2" xfId="2868"/>
    <cellStyle name="60% - Акцент6 97" xfId="2869"/>
    <cellStyle name="60% - Акцент6 97 2" xfId="2870"/>
    <cellStyle name="60% - Акцент6 98" xfId="2871"/>
    <cellStyle name="60% - Акцент6 98 2" xfId="2872"/>
    <cellStyle name="60% - Акцент6 99" xfId="2873"/>
    <cellStyle name="60% - Акцент6 99 2" xfId="2874"/>
    <cellStyle name="Accent1" xfId="2875"/>
    <cellStyle name="Accent2" xfId="2876"/>
    <cellStyle name="Accent3" xfId="2877"/>
    <cellStyle name="Accent4" xfId="2878"/>
    <cellStyle name="Accent5" xfId="2879"/>
    <cellStyle name="Accent6" xfId="2880"/>
    <cellStyle name="Bad" xfId="2881"/>
    <cellStyle name="Calculation" xfId="2882"/>
    <cellStyle name="Check Cell" xfId="2883"/>
    <cellStyle name="Explanatory Text" xfId="2884"/>
    <cellStyle name="Good" xfId="2885"/>
    <cellStyle name="Heading 1" xfId="2886"/>
    <cellStyle name="Heading 2" xfId="2887"/>
    <cellStyle name="Heading 3" xfId="2888"/>
    <cellStyle name="Heading 4" xfId="2889"/>
    <cellStyle name="Input" xfId="2890"/>
    <cellStyle name="Linked Cell" xfId="2891"/>
    <cellStyle name="Neutral" xfId="2892"/>
    <cellStyle name="Note" xfId="2893"/>
    <cellStyle name="Output" xfId="2894"/>
    <cellStyle name="Title" xfId="2895"/>
    <cellStyle name="Total" xfId="2896"/>
    <cellStyle name="Warning Text" xfId="2897"/>
    <cellStyle name="Акцент1" xfId="2898" builtinId="29" customBuiltin="1"/>
    <cellStyle name="Акцент1 2" xfId="2899"/>
    <cellStyle name="Акцент1 3" xfId="2900"/>
    <cellStyle name="Акцент2" xfId="2901" builtinId="33" customBuiltin="1"/>
    <cellStyle name="Акцент2 2" xfId="2902"/>
    <cellStyle name="Акцент2 3" xfId="2903"/>
    <cellStyle name="Акцент3" xfId="2904" builtinId="37" customBuiltin="1"/>
    <cellStyle name="Акцент3 2" xfId="2905"/>
    <cellStyle name="Акцент3 3" xfId="2906"/>
    <cellStyle name="Акцент4" xfId="2907" builtinId="41" customBuiltin="1"/>
    <cellStyle name="Акцент4 2" xfId="2908"/>
    <cellStyle name="Акцент4 3" xfId="2909"/>
    <cellStyle name="Акцент5" xfId="2910" builtinId="45" customBuiltin="1"/>
    <cellStyle name="Акцент5 2" xfId="2911"/>
    <cellStyle name="Акцент5 3" xfId="2912"/>
    <cellStyle name="Акцент6" xfId="2913" builtinId="49" customBuiltin="1"/>
    <cellStyle name="Акцент6 2" xfId="2914"/>
    <cellStyle name="Акцент6 3" xfId="2915"/>
    <cellStyle name="Ввод " xfId="2916" builtinId="20" customBuiltin="1"/>
    <cellStyle name="Ввод  2" xfId="2917"/>
    <cellStyle name="Ввод  3" xfId="2918"/>
    <cellStyle name="Вывод" xfId="2919" builtinId="21" customBuiltin="1"/>
    <cellStyle name="Вывод 2" xfId="2920"/>
    <cellStyle name="Вывод 3" xfId="2921"/>
    <cellStyle name="Вычисление" xfId="2922" builtinId="22" customBuiltin="1"/>
    <cellStyle name="Вычисление 2" xfId="2923"/>
    <cellStyle name="Вычисление 3" xfId="2924"/>
    <cellStyle name="Денежный 10" xfId="2925"/>
    <cellStyle name="Денежный 11" xfId="2926"/>
    <cellStyle name="Денежный 12" xfId="2927"/>
    <cellStyle name="Денежный 13" xfId="2928"/>
    <cellStyle name="Денежный 14" xfId="2929"/>
    <cellStyle name="Денежный 15" xfId="2930"/>
    <cellStyle name="Денежный 16" xfId="2931"/>
    <cellStyle name="Денежный 17" xfId="2932"/>
    <cellStyle name="Денежный 18" xfId="2933"/>
    <cellStyle name="Денежный 18 2" xfId="2934"/>
    <cellStyle name="Денежный 18 3" xfId="2935"/>
    <cellStyle name="Денежный 18 4" xfId="2936"/>
    <cellStyle name="Денежный 19" xfId="2937"/>
    <cellStyle name="Денежный 19 2" xfId="2938"/>
    <cellStyle name="Денежный 19 3" xfId="2939"/>
    <cellStyle name="Денежный 19 4" xfId="2940"/>
    <cellStyle name="Денежный 2" xfId="2941"/>
    <cellStyle name="Денежный 2 2" xfId="2942"/>
    <cellStyle name="Денежный 20" xfId="2943"/>
    <cellStyle name="Денежный 20 2" xfId="2944"/>
    <cellStyle name="Денежный 20 3" xfId="2945"/>
    <cellStyle name="Денежный 20 4" xfId="2946"/>
    <cellStyle name="Денежный 3" xfId="2947"/>
    <cellStyle name="Денежный 3 2" xfId="2948"/>
    <cellStyle name="Денежный 4" xfId="2949"/>
    <cellStyle name="Денежный 5" xfId="2950"/>
    <cellStyle name="Денежный 6" xfId="2951"/>
    <cellStyle name="Денежный 7" xfId="2952"/>
    <cellStyle name="Денежный 8" xfId="2953"/>
    <cellStyle name="Денежный 9" xfId="2954"/>
    <cellStyle name="Заголовок 1" xfId="2955" builtinId="16" customBuiltin="1"/>
    <cellStyle name="Заголовок 1 2" xfId="2956"/>
    <cellStyle name="Заголовок 1 3" xfId="2957"/>
    <cellStyle name="Заголовок 2" xfId="2958" builtinId="17" customBuiltin="1"/>
    <cellStyle name="Заголовок 2 2" xfId="2959"/>
    <cellStyle name="Заголовок 2 3" xfId="2960"/>
    <cellStyle name="Заголовок 3" xfId="2961" builtinId="18" customBuiltin="1"/>
    <cellStyle name="Заголовок 3 2" xfId="2962"/>
    <cellStyle name="Заголовок 3 3" xfId="2963"/>
    <cellStyle name="Заголовок 4" xfId="2964" builtinId="19" customBuiltin="1"/>
    <cellStyle name="Заголовок 4 2" xfId="2965"/>
    <cellStyle name="Заголовок 4 3" xfId="2966"/>
    <cellStyle name="Итог" xfId="2967" builtinId="25" customBuiltin="1"/>
    <cellStyle name="Итог 2" xfId="2968"/>
    <cellStyle name="Итог 3" xfId="2969"/>
    <cellStyle name="Контрольная ячейка" xfId="2970" builtinId="23" customBuiltin="1"/>
    <cellStyle name="Контрольная ячейка 2" xfId="2971"/>
    <cellStyle name="Контрольная ячейка 3" xfId="2972"/>
    <cellStyle name="Название" xfId="2973" builtinId="15" customBuiltin="1"/>
    <cellStyle name="Название 2" xfId="2974"/>
    <cellStyle name="Название 3" xfId="2975"/>
    <cellStyle name="Нейтральный" xfId="2976" builtinId="28" customBuiltin="1"/>
    <cellStyle name="Нейтральный 2" xfId="2977"/>
    <cellStyle name="Нейтральный 3" xfId="2978"/>
    <cellStyle name="Обычный" xfId="0" builtinId="0"/>
    <cellStyle name="Обычный 10" xfId="2979"/>
    <cellStyle name="Обычный 11" xfId="2980"/>
    <cellStyle name="Обычный 12" xfId="2981"/>
    <cellStyle name="Обычный 13" xfId="2982"/>
    <cellStyle name="Обычный 14" xfId="2983"/>
    <cellStyle name="Обычный 15" xfId="2984"/>
    <cellStyle name="Обычный 16" xfId="2985"/>
    <cellStyle name="Обычный 17" xfId="2986"/>
    <cellStyle name="Обычный 18" xfId="2987"/>
    <cellStyle name="Обычный 19" xfId="2988"/>
    <cellStyle name="Обычный 2" xfId="2989"/>
    <cellStyle name="Обычный 2 2" xfId="2990"/>
    <cellStyle name="Обычный 2 3" xfId="2991"/>
    <cellStyle name="Обычный 20" xfId="2992"/>
    <cellStyle name="Обычный 21" xfId="2993"/>
    <cellStyle name="Обычный 22" xfId="2994"/>
    <cellStyle name="Обычный 23" xfId="2995"/>
    <cellStyle name="Обычный 24" xfId="2996"/>
    <cellStyle name="Обычный 24 2" xfId="2997"/>
    <cellStyle name="Обычный 24 3" xfId="2998"/>
    <cellStyle name="Обычный 25" xfId="2999"/>
    <cellStyle name="Обычный 26" xfId="3000"/>
    <cellStyle name="Обычный 27" xfId="3001"/>
    <cellStyle name="Обычный 28" xfId="3002"/>
    <cellStyle name="Обычный 29" xfId="3003"/>
    <cellStyle name="Обычный 3" xfId="3004"/>
    <cellStyle name="Обычный 30" xfId="3005"/>
    <cellStyle name="Обычный 31" xfId="3006"/>
    <cellStyle name="Обычный 32" xfId="3007"/>
    <cellStyle name="Обычный 33" xfId="3008"/>
    <cellStyle name="Обычный 34" xfId="3009"/>
    <cellStyle name="Обычный 35" xfId="3010"/>
    <cellStyle name="Обычный 36" xfId="3011"/>
    <cellStyle name="Обычный 37" xfId="3012"/>
    <cellStyle name="Обычный 37 2" xfId="3013"/>
    <cellStyle name="Обычный 37_ИД287146010" xfId="3014"/>
    <cellStyle name="Обычный 38" xfId="3015"/>
    <cellStyle name="Обычный 39" xfId="3016"/>
    <cellStyle name="Обычный 4" xfId="3017"/>
    <cellStyle name="Обычный 40" xfId="3018"/>
    <cellStyle name="Обычный 41" xfId="3019"/>
    <cellStyle name="Обычный 42" xfId="3020"/>
    <cellStyle name="Обычный 43" xfId="3021"/>
    <cellStyle name="Обычный 44" xfId="3022"/>
    <cellStyle name="Обычный 45" xfId="3023"/>
    <cellStyle name="Обычный 46" xfId="3024"/>
    <cellStyle name="Обычный 47" xfId="3025"/>
    <cellStyle name="Обычный 48" xfId="3026"/>
    <cellStyle name="Обычный 49" xfId="3027"/>
    <cellStyle name="Обычный 5" xfId="3028"/>
    <cellStyle name="Обычный 50" xfId="3029"/>
    <cellStyle name="Обычный 51" xfId="3030"/>
    <cellStyle name="Обычный 52" xfId="3031"/>
    <cellStyle name="Обычный 53" xfId="3032"/>
    <cellStyle name="Обычный 54" xfId="3033"/>
    <cellStyle name="Обычный 55" xfId="3034"/>
    <cellStyle name="Обычный 55 2" xfId="4199"/>
    <cellStyle name="Обычный 55 3" xfId="4200"/>
    <cellStyle name="Обычный 55 4" xfId="4201"/>
    <cellStyle name="Обычный 56" xfId="3035"/>
    <cellStyle name="Обычный 57" xfId="3036"/>
    <cellStyle name="Обычный 58" xfId="3037"/>
    <cellStyle name="Обычный 59" xfId="3038"/>
    <cellStyle name="Обычный 6" xfId="3039"/>
    <cellStyle name="Обычный 60" xfId="3040"/>
    <cellStyle name="Обычный 61" xfId="3041"/>
    <cellStyle name="Обычный 62" xfId="3042"/>
    <cellStyle name="Обычный 63" xfId="3043"/>
    <cellStyle name="Обычный 64" xfId="3044"/>
    <cellStyle name="Обычный 64 2" xfId="4202"/>
    <cellStyle name="Обычный 65" xfId="3045"/>
    <cellStyle name="Обычный 66" xfId="3046"/>
    <cellStyle name="Обычный 67" xfId="3047"/>
    <cellStyle name="Обычный 68" xfId="3048"/>
    <cellStyle name="Обычный 69" xfId="3049"/>
    <cellStyle name="Обычный 69 2" xfId="4203"/>
    <cellStyle name="Обычный 69 3" xfId="4204"/>
    <cellStyle name="Обычный 69 4" xfId="4205"/>
    <cellStyle name="Обычный 69 5" xfId="4206"/>
    <cellStyle name="Обычный 69 6" xfId="4207"/>
    <cellStyle name="Обычный 69 7" xfId="4208"/>
    <cellStyle name="Обычный 69 8" xfId="3050"/>
    <cellStyle name="Обычный 7" xfId="3051"/>
    <cellStyle name="Обычный 70" xfId="3052"/>
    <cellStyle name="Обычный 71" xfId="3053"/>
    <cellStyle name="Обычный 72" xfId="3054"/>
    <cellStyle name="Обычный 73" xfId="3055"/>
    <cellStyle name="Обычный 74" xfId="3056"/>
    <cellStyle name="Обычный 75" xfId="3057"/>
    <cellStyle name="Обычный 77" xfId="3058"/>
    <cellStyle name="Обычный 8" xfId="3059"/>
    <cellStyle name="Обычный 9" xfId="3060"/>
    <cellStyle name="Обычный_Базальтовое суперт волокно  все диаметры 70314" xfId="3061"/>
    <cellStyle name="Обычный_ИД1209013010САРЫКУЛЬСКАЯ ПОСЛЕ ЭКСПЕРТ" xfId="3062"/>
    <cellStyle name="Обычный_Лист1" xfId="3063"/>
    <cellStyle name="Обычный_Счет-фактура Экспертизе" xfId="3064"/>
    <cellStyle name="Плохой" xfId="3065" builtinId="27" customBuiltin="1"/>
    <cellStyle name="Плохой 2" xfId="3066"/>
    <cellStyle name="Плохой 3" xfId="3067"/>
    <cellStyle name="Пояснение" xfId="3068" builtinId="53" customBuiltin="1"/>
    <cellStyle name="Пояснение 2" xfId="3069"/>
    <cellStyle name="Пояснение 3" xfId="3070"/>
    <cellStyle name="Примечание" xfId="3071" builtinId="10" customBuiltin="1"/>
    <cellStyle name="Примечание 10" xfId="3072"/>
    <cellStyle name="Примечание 10 2" xfId="3073"/>
    <cellStyle name="Примечание 100" xfId="3074"/>
    <cellStyle name="Примечание 100 2" xfId="3075"/>
    <cellStyle name="Примечание 101" xfId="3076"/>
    <cellStyle name="Примечание 101 2" xfId="3077"/>
    <cellStyle name="Примечание 102" xfId="3078"/>
    <cellStyle name="Примечание 102 2" xfId="3079"/>
    <cellStyle name="Примечание 103" xfId="3080"/>
    <cellStyle name="Примечание 103 2" xfId="3081"/>
    <cellStyle name="Примечание 104" xfId="3082"/>
    <cellStyle name="Примечание 104 2" xfId="3083"/>
    <cellStyle name="Примечание 105" xfId="3084"/>
    <cellStyle name="Примечание 105 2" xfId="3085"/>
    <cellStyle name="Примечание 106" xfId="3086"/>
    <cellStyle name="Примечание 106 2" xfId="3087"/>
    <cellStyle name="Примечание 107" xfId="3088"/>
    <cellStyle name="Примечание 107 2" xfId="3089"/>
    <cellStyle name="Примечание 108" xfId="3090"/>
    <cellStyle name="Примечание 108 2" xfId="3091"/>
    <cellStyle name="Примечание 109" xfId="3092"/>
    <cellStyle name="Примечание 109 2" xfId="3093"/>
    <cellStyle name="Примечание 11" xfId="3094"/>
    <cellStyle name="Примечание 11 2" xfId="3095"/>
    <cellStyle name="Примечание 110" xfId="3096"/>
    <cellStyle name="Примечание 110 2" xfId="3097"/>
    <cellStyle name="Примечание 111" xfId="3098"/>
    <cellStyle name="Примечание 111 2" xfId="3099"/>
    <cellStyle name="Примечание 112" xfId="3100"/>
    <cellStyle name="Примечание 112 2" xfId="3101"/>
    <cellStyle name="Примечание 113" xfId="3102"/>
    <cellStyle name="Примечание 113 2" xfId="3103"/>
    <cellStyle name="Примечание 114" xfId="3104"/>
    <cellStyle name="Примечание 114 2" xfId="3105"/>
    <cellStyle name="Примечание 115" xfId="3106"/>
    <cellStyle name="Примечание 115 2" xfId="3107"/>
    <cellStyle name="Примечание 116" xfId="3108"/>
    <cellStyle name="Примечание 116 2" xfId="3109"/>
    <cellStyle name="Примечание 117" xfId="3110"/>
    <cellStyle name="Примечание 117 2" xfId="3111"/>
    <cellStyle name="Примечание 118" xfId="3112"/>
    <cellStyle name="Примечание 118 2" xfId="3113"/>
    <cellStyle name="Примечание 119" xfId="3114"/>
    <cellStyle name="Примечание 119 2" xfId="3115"/>
    <cellStyle name="Примечание 12" xfId="3116"/>
    <cellStyle name="Примечание 12 2" xfId="3117"/>
    <cellStyle name="Примечание 120" xfId="3118"/>
    <cellStyle name="Примечание 120 2" xfId="3119"/>
    <cellStyle name="Примечание 121" xfId="3120"/>
    <cellStyle name="Примечание 121 2" xfId="3121"/>
    <cellStyle name="Примечание 122" xfId="3122"/>
    <cellStyle name="Примечание 122 2" xfId="3123"/>
    <cellStyle name="Примечание 123" xfId="3124"/>
    <cellStyle name="Примечание 123 2" xfId="3125"/>
    <cellStyle name="Примечание 124" xfId="3126"/>
    <cellStyle name="Примечание 124 2" xfId="3127"/>
    <cellStyle name="Примечание 125" xfId="3128"/>
    <cellStyle name="Примечание 125 2" xfId="3129"/>
    <cellStyle name="Примечание 126" xfId="3130"/>
    <cellStyle name="Примечание 126 2" xfId="3131"/>
    <cellStyle name="Примечание 127" xfId="3132"/>
    <cellStyle name="Примечание 127 2" xfId="3133"/>
    <cellStyle name="Примечание 128" xfId="3134"/>
    <cellStyle name="Примечание 129" xfId="4209"/>
    <cellStyle name="Примечание 13" xfId="3135"/>
    <cellStyle name="Примечание 13 2" xfId="3136"/>
    <cellStyle name="Примечание 130" xfId="4210"/>
    <cellStyle name="Примечание 131" xfId="4211"/>
    <cellStyle name="Примечание 132" xfId="4212"/>
    <cellStyle name="Примечание 133" xfId="4213"/>
    <cellStyle name="Примечание 134" xfId="4214"/>
    <cellStyle name="Примечание 135" xfId="4215"/>
    <cellStyle name="Примечание 136" xfId="4216"/>
    <cellStyle name="Примечание 137" xfId="4217"/>
    <cellStyle name="Примечание 138" xfId="4218"/>
    <cellStyle name="Примечание 139" xfId="4219"/>
    <cellStyle name="Примечание 14" xfId="3137"/>
    <cellStyle name="Примечание 14 2" xfId="3138"/>
    <cellStyle name="Примечание 140" xfId="4220"/>
    <cellStyle name="Примечание 141" xfId="4221"/>
    <cellStyle name="Примечание 15" xfId="3139"/>
    <cellStyle name="Примечание 15 2" xfId="3140"/>
    <cellStyle name="Примечание 16" xfId="3141"/>
    <cellStyle name="Примечание 16 2" xfId="3142"/>
    <cellStyle name="Примечание 17" xfId="3143"/>
    <cellStyle name="Примечание 17 2" xfId="3144"/>
    <cellStyle name="Примечание 18" xfId="3145"/>
    <cellStyle name="Примечание 18 2" xfId="3146"/>
    <cellStyle name="Примечание 19" xfId="3147"/>
    <cellStyle name="Примечание 19 2" xfId="3148"/>
    <cellStyle name="Примечание 19 3" xfId="3149"/>
    <cellStyle name="Примечание 19 4" xfId="3150"/>
    <cellStyle name="Примечание 19 5" xfId="3151"/>
    <cellStyle name="Примечание 2" xfId="3152"/>
    <cellStyle name="Примечание 2 2" xfId="3153"/>
    <cellStyle name="Примечание 2 3" xfId="3154"/>
    <cellStyle name="Примечание 20" xfId="3155"/>
    <cellStyle name="Примечание 20 2" xfId="3156"/>
    <cellStyle name="Примечание 20 3" xfId="3157"/>
    <cellStyle name="Примечание 20 4" xfId="3158"/>
    <cellStyle name="Примечание 20 5" xfId="3159"/>
    <cellStyle name="Примечание 21" xfId="3160"/>
    <cellStyle name="Примечание 21 2" xfId="3161"/>
    <cellStyle name="Примечание 21 3" xfId="3162"/>
    <cellStyle name="Примечание 21 4" xfId="3163"/>
    <cellStyle name="Примечание 21 5" xfId="3164"/>
    <cellStyle name="Примечание 22" xfId="3165"/>
    <cellStyle name="Примечание 22 2" xfId="3166"/>
    <cellStyle name="Примечание 22 3" xfId="3167"/>
    <cellStyle name="Примечание 22 3 2" xfId="3168"/>
    <cellStyle name="Примечание 22 3 2 2" xfId="3169"/>
    <cellStyle name="Примечание 22 4" xfId="3170"/>
    <cellStyle name="Примечание 22 5" xfId="3171"/>
    <cellStyle name="Примечание 23" xfId="3172"/>
    <cellStyle name="Примечание 23 2" xfId="3173"/>
    <cellStyle name="Примечание 23 3" xfId="3174"/>
    <cellStyle name="Примечание 23 3 2" xfId="3175"/>
    <cellStyle name="Примечание 23 3 2 2" xfId="3176"/>
    <cellStyle name="Примечание 23 4" xfId="3177"/>
    <cellStyle name="Примечание 23 5" xfId="3178"/>
    <cellStyle name="Примечание 24" xfId="3179"/>
    <cellStyle name="Примечание 24 2" xfId="3180"/>
    <cellStyle name="Примечание 24 3" xfId="3181"/>
    <cellStyle name="Примечание 24 3 2" xfId="3182"/>
    <cellStyle name="Примечание 24 3 2 2" xfId="3183"/>
    <cellStyle name="Примечание 24 4" xfId="3184"/>
    <cellStyle name="Примечание 24 5" xfId="3185"/>
    <cellStyle name="Примечание 25" xfId="3186"/>
    <cellStyle name="Примечание 25 2" xfId="3187"/>
    <cellStyle name="Примечание 25 3" xfId="3188"/>
    <cellStyle name="Примечание 25 3 2" xfId="3189"/>
    <cellStyle name="Примечание 25 3 2 2" xfId="3190"/>
    <cellStyle name="Примечание 25 4" xfId="3191"/>
    <cellStyle name="Примечание 25 5" xfId="3192"/>
    <cellStyle name="Примечание 26" xfId="3193"/>
    <cellStyle name="Примечание 26 2" xfId="3194"/>
    <cellStyle name="Примечание 26 3" xfId="3195"/>
    <cellStyle name="Примечание 26 3 2" xfId="3196"/>
    <cellStyle name="Примечание 26 3 2 2" xfId="3197"/>
    <cellStyle name="Примечание 26 4" xfId="3198"/>
    <cellStyle name="Примечание 26 5" xfId="3199"/>
    <cellStyle name="Примечание 27" xfId="3200"/>
    <cellStyle name="Примечание 27 2" xfId="3201"/>
    <cellStyle name="Примечание 27 3" xfId="3202"/>
    <cellStyle name="Примечание 27 3 2" xfId="3203"/>
    <cellStyle name="Примечание 27 3 2 2" xfId="3204"/>
    <cellStyle name="Примечание 27 4" xfId="3205"/>
    <cellStyle name="Примечание 27 5" xfId="3206"/>
    <cellStyle name="Примечание 28" xfId="3207"/>
    <cellStyle name="Примечание 28 2" xfId="3208"/>
    <cellStyle name="Примечание 28 3" xfId="3209"/>
    <cellStyle name="Примечание 28 3 2" xfId="3210"/>
    <cellStyle name="Примечание 28 3 2 2" xfId="3211"/>
    <cellStyle name="Примечание 28 4" xfId="3212"/>
    <cellStyle name="Примечание 28 5" xfId="3213"/>
    <cellStyle name="Примечание 29" xfId="3214"/>
    <cellStyle name="Примечание 29 2" xfId="3215"/>
    <cellStyle name="Примечание 29 3" xfId="3216"/>
    <cellStyle name="Примечание 29 3 2" xfId="3217"/>
    <cellStyle name="Примечание 29 3 2 2" xfId="3218"/>
    <cellStyle name="Примечание 29 4" xfId="3219"/>
    <cellStyle name="Примечание 29 5" xfId="3220"/>
    <cellStyle name="Примечание 3" xfId="3221"/>
    <cellStyle name="Примечание 3 2" xfId="3222"/>
    <cellStyle name="Примечание 30" xfId="3223"/>
    <cellStyle name="Примечание 30 2" xfId="3224"/>
    <cellStyle name="Примечание 30 3" xfId="3225"/>
    <cellStyle name="Примечание 30 3 2" xfId="3226"/>
    <cellStyle name="Примечание 30 3 2 2" xfId="3227"/>
    <cellStyle name="Примечание 30 4" xfId="3228"/>
    <cellStyle name="Примечание 30 5" xfId="3229"/>
    <cellStyle name="Примечание 31" xfId="3230"/>
    <cellStyle name="Примечание 31 2" xfId="3231"/>
    <cellStyle name="Примечание 31 2 2" xfId="3232"/>
    <cellStyle name="Примечание 31 2 2 2" xfId="3233"/>
    <cellStyle name="Примечание 31 3" xfId="3234"/>
    <cellStyle name="Примечание 31 4" xfId="3235"/>
    <cellStyle name="Примечание 32" xfId="3236"/>
    <cellStyle name="Примечание 32 2" xfId="3237"/>
    <cellStyle name="Примечание 32 2 2" xfId="3238"/>
    <cellStyle name="Примечание 32 2 2 2" xfId="3239"/>
    <cellStyle name="Примечание 32 3" xfId="3240"/>
    <cellStyle name="Примечание 32 4" xfId="3241"/>
    <cellStyle name="Примечание 33" xfId="3242"/>
    <cellStyle name="Примечание 33 2" xfId="3243"/>
    <cellStyle name="Примечание 33 2 2" xfId="3244"/>
    <cellStyle name="Примечание 33 2 2 2" xfId="3245"/>
    <cellStyle name="Примечание 33 3" xfId="3246"/>
    <cellStyle name="Примечание 33 4" xfId="3247"/>
    <cellStyle name="Примечание 34" xfId="3248"/>
    <cellStyle name="Примечание 34 2" xfId="3249"/>
    <cellStyle name="Примечание 34 2 2" xfId="3250"/>
    <cellStyle name="Примечание 34 2 2 2" xfId="3251"/>
    <cellStyle name="Примечание 34 3" xfId="3252"/>
    <cellStyle name="Примечание 34 4" xfId="3253"/>
    <cellStyle name="Примечание 35" xfId="3254"/>
    <cellStyle name="Примечание 35 2" xfId="3255"/>
    <cellStyle name="Примечание 35 2 2" xfId="3256"/>
    <cellStyle name="Примечание 35 2 2 2" xfId="3257"/>
    <cellStyle name="Примечание 35 3" xfId="3258"/>
    <cellStyle name="Примечание 35 4" xfId="3259"/>
    <cellStyle name="Примечание 36" xfId="3260"/>
    <cellStyle name="Примечание 36 2" xfId="3261"/>
    <cellStyle name="Примечание 36 2 2" xfId="3262"/>
    <cellStyle name="Примечание 36 2 2 2" xfId="3263"/>
    <cellStyle name="Примечание 36 3" xfId="3264"/>
    <cellStyle name="Примечание 36 4" xfId="3265"/>
    <cellStyle name="Примечание 37" xfId="3266"/>
    <cellStyle name="Примечание 37 2" xfId="3267"/>
    <cellStyle name="Примечание 37 2 2" xfId="3268"/>
    <cellStyle name="Примечание 37 2 2 2" xfId="3269"/>
    <cellStyle name="Примечание 37 3" xfId="3270"/>
    <cellStyle name="Примечание 37 4" xfId="3271"/>
    <cellStyle name="Примечание 38" xfId="3272"/>
    <cellStyle name="Примечание 38 2" xfId="3273"/>
    <cellStyle name="Примечание 38 2 2" xfId="3274"/>
    <cellStyle name="Примечание 38 2 2 2" xfId="3275"/>
    <cellStyle name="Примечание 38 3" xfId="3276"/>
    <cellStyle name="Примечание 38 4" xfId="3277"/>
    <cellStyle name="Примечание 39" xfId="3278"/>
    <cellStyle name="Примечание 39 2" xfId="3279"/>
    <cellStyle name="Примечание 39 2 2" xfId="3280"/>
    <cellStyle name="Примечание 39 2 2 2" xfId="3281"/>
    <cellStyle name="Примечание 39 3" xfId="3282"/>
    <cellStyle name="Примечание 39 4" xfId="3283"/>
    <cellStyle name="Примечание 4" xfId="3284"/>
    <cellStyle name="Примечание 4 2" xfId="3285"/>
    <cellStyle name="Примечание 40" xfId="3286"/>
    <cellStyle name="Примечание 40 2" xfId="3287"/>
    <cellStyle name="Примечание 40 2 2" xfId="3288"/>
    <cellStyle name="Примечание 40 2 2 2" xfId="3289"/>
    <cellStyle name="Примечание 40 3" xfId="3290"/>
    <cellStyle name="Примечание 40 4" xfId="3291"/>
    <cellStyle name="Примечание 41" xfId="3292"/>
    <cellStyle name="Примечание 41 2" xfId="3293"/>
    <cellStyle name="Примечание 41 2 2" xfId="3294"/>
    <cellStyle name="Примечание 41 2 2 2" xfId="3295"/>
    <cellStyle name="Примечание 41 3" xfId="3296"/>
    <cellStyle name="Примечание 41 4" xfId="3297"/>
    <cellStyle name="Примечание 42" xfId="3298"/>
    <cellStyle name="Примечание 42 2" xfId="3299"/>
    <cellStyle name="Примечание 42 2 2" xfId="3300"/>
    <cellStyle name="Примечание 42 2 2 2" xfId="3301"/>
    <cellStyle name="Примечание 42 3" xfId="3302"/>
    <cellStyle name="Примечание 42 4" xfId="3303"/>
    <cellStyle name="Примечание 43" xfId="3304"/>
    <cellStyle name="Примечание 43 2" xfId="3305"/>
    <cellStyle name="Примечание 43 2 2" xfId="3306"/>
    <cellStyle name="Примечание 43 2 2 2" xfId="3307"/>
    <cellStyle name="Примечание 43 3" xfId="3308"/>
    <cellStyle name="Примечание 43 4" xfId="3309"/>
    <cellStyle name="Примечание 44" xfId="3310"/>
    <cellStyle name="Примечание 44 2" xfId="3311"/>
    <cellStyle name="Примечание 44 2 2" xfId="3312"/>
    <cellStyle name="Примечание 44 2 2 2" xfId="3313"/>
    <cellStyle name="Примечание 44 3" xfId="3314"/>
    <cellStyle name="Примечание 44 4" xfId="3315"/>
    <cellStyle name="Примечание 45" xfId="3316"/>
    <cellStyle name="Примечание 45 2" xfId="3317"/>
    <cellStyle name="Примечание 45 2 2" xfId="3318"/>
    <cellStyle name="Примечание 45 2 2 2" xfId="3319"/>
    <cellStyle name="Примечание 45 3" xfId="3320"/>
    <cellStyle name="Примечание 45 4" xfId="3321"/>
    <cellStyle name="Примечание 46" xfId="3322"/>
    <cellStyle name="Примечание 46 2" xfId="3323"/>
    <cellStyle name="Примечание 46 2 2" xfId="3324"/>
    <cellStyle name="Примечание 46 2 2 2" xfId="3325"/>
    <cellStyle name="Примечание 46 3" xfId="3326"/>
    <cellStyle name="Примечание 46 4" xfId="3327"/>
    <cellStyle name="Примечание 47" xfId="3328"/>
    <cellStyle name="Примечание 47 2" xfId="3329"/>
    <cellStyle name="Примечание 47 2 2" xfId="3330"/>
    <cellStyle name="Примечание 47 2 2 2" xfId="3331"/>
    <cellStyle name="Примечание 47 3" xfId="3332"/>
    <cellStyle name="Примечание 47 4" xfId="3333"/>
    <cellStyle name="Примечание 48" xfId="3334"/>
    <cellStyle name="Примечание 48 2" xfId="3335"/>
    <cellStyle name="Примечание 48 2 2" xfId="3336"/>
    <cellStyle name="Примечание 48 2 2 2" xfId="3337"/>
    <cellStyle name="Примечание 48 3" xfId="3338"/>
    <cellStyle name="Примечание 48 4" xfId="3339"/>
    <cellStyle name="Примечание 49" xfId="3340"/>
    <cellStyle name="Примечание 49 2" xfId="3341"/>
    <cellStyle name="Примечание 49 2 2" xfId="3342"/>
    <cellStyle name="Примечание 49 2 2 2" xfId="3343"/>
    <cellStyle name="Примечание 49 3" xfId="3344"/>
    <cellStyle name="Примечание 49 4" xfId="3345"/>
    <cellStyle name="Примечание 5" xfId="3346"/>
    <cellStyle name="Примечание 5 2" xfId="3347"/>
    <cellStyle name="Примечание 50" xfId="3348"/>
    <cellStyle name="Примечание 50 2" xfId="3349"/>
    <cellStyle name="Примечание 50 3" xfId="4222"/>
    <cellStyle name="Примечание 50 4" xfId="4223"/>
    <cellStyle name="Примечание 51" xfId="3350"/>
    <cellStyle name="Примечание 51 2" xfId="3351"/>
    <cellStyle name="Примечание 51 3" xfId="4224"/>
    <cellStyle name="Примечание 51 4" xfId="4225"/>
    <cellStyle name="Примечание 52" xfId="3352"/>
    <cellStyle name="Примечание 52 2" xfId="3353"/>
    <cellStyle name="Примечание 52 3" xfId="4226"/>
    <cellStyle name="Примечание 52 4" xfId="4227"/>
    <cellStyle name="Примечание 53" xfId="3354"/>
    <cellStyle name="Примечание 53 2" xfId="3355"/>
    <cellStyle name="Примечание 53 3" xfId="4228"/>
    <cellStyle name="Примечание 53 4" xfId="4229"/>
    <cellStyle name="Примечание 54" xfId="3356"/>
    <cellStyle name="Примечание 54 2" xfId="3357"/>
    <cellStyle name="Примечание 54 3" xfId="4230"/>
    <cellStyle name="Примечание 54 4" xfId="4231"/>
    <cellStyle name="Примечание 55" xfId="3358"/>
    <cellStyle name="Примечание 55 2" xfId="3359"/>
    <cellStyle name="Примечание 55 3" xfId="4232"/>
    <cellStyle name="Примечание 55 4" xfId="4233"/>
    <cellStyle name="Примечание 56" xfId="3360"/>
    <cellStyle name="Примечание 56 2" xfId="3361"/>
    <cellStyle name="Примечание 56 3" xfId="4234"/>
    <cellStyle name="Примечание 56 4" xfId="4235"/>
    <cellStyle name="Примечание 57" xfId="3362"/>
    <cellStyle name="Примечание 57 2" xfId="3363"/>
    <cellStyle name="Примечание 57 3" xfId="4236"/>
    <cellStyle name="Примечание 57 4" xfId="4237"/>
    <cellStyle name="Примечание 58" xfId="3364"/>
    <cellStyle name="Примечание 58 2" xfId="3365"/>
    <cellStyle name="Примечание 58 3" xfId="4238"/>
    <cellStyle name="Примечание 58 4" xfId="4239"/>
    <cellStyle name="Примечание 59" xfId="3366"/>
    <cellStyle name="Примечание 59 2" xfId="3367"/>
    <cellStyle name="Примечание 59 3" xfId="4240"/>
    <cellStyle name="Примечание 59 4" xfId="4241"/>
    <cellStyle name="Примечание 6" xfId="3368"/>
    <cellStyle name="Примечание 6 2" xfId="3369"/>
    <cellStyle name="Примечание 60" xfId="3370"/>
    <cellStyle name="Примечание 60 2" xfId="3371"/>
    <cellStyle name="Примечание 60 3" xfId="4242"/>
    <cellStyle name="Примечание 60 4" xfId="4243"/>
    <cellStyle name="Примечание 61" xfId="3372"/>
    <cellStyle name="Примечание 61 2" xfId="3373"/>
    <cellStyle name="Примечание 61 3" xfId="4244"/>
    <cellStyle name="Примечание 61 4" xfId="4245"/>
    <cellStyle name="Примечание 62" xfId="3374"/>
    <cellStyle name="Примечание 62 2" xfId="3375"/>
    <cellStyle name="Примечание 62 3" xfId="4246"/>
    <cellStyle name="Примечание 62 4" xfId="4247"/>
    <cellStyle name="Примечание 63" xfId="3376"/>
    <cellStyle name="Примечание 63 2" xfId="3377"/>
    <cellStyle name="Примечание 63 3" xfId="4248"/>
    <cellStyle name="Примечание 63 4" xfId="4249"/>
    <cellStyle name="Примечание 64" xfId="3378"/>
    <cellStyle name="Примечание 64 2" xfId="3379"/>
    <cellStyle name="Примечание 64 3" xfId="4250"/>
    <cellStyle name="Примечание 64 4" xfId="4251"/>
    <cellStyle name="Примечание 65" xfId="3380"/>
    <cellStyle name="Примечание 65 2" xfId="3381"/>
    <cellStyle name="Примечание 65 3" xfId="4252"/>
    <cellStyle name="Примечание 65 4" xfId="4253"/>
    <cellStyle name="Примечание 66" xfId="3382"/>
    <cellStyle name="Примечание 66 2" xfId="3383"/>
    <cellStyle name="Примечание 66 3" xfId="4254"/>
    <cellStyle name="Примечание 66 4" xfId="4255"/>
    <cellStyle name="Примечание 67" xfId="3384"/>
    <cellStyle name="Примечание 67 2" xfId="3385"/>
    <cellStyle name="Примечание 67 3" xfId="4256"/>
    <cellStyle name="Примечание 67 4" xfId="4257"/>
    <cellStyle name="Примечание 68" xfId="3386"/>
    <cellStyle name="Примечание 68 2" xfId="3387"/>
    <cellStyle name="Примечание 68 3" xfId="4258"/>
    <cellStyle name="Примечание 68 4" xfId="4259"/>
    <cellStyle name="Примечание 69" xfId="3388"/>
    <cellStyle name="Примечание 69 2" xfId="3389"/>
    <cellStyle name="Примечание 69 3" xfId="4260"/>
    <cellStyle name="Примечание 69 4" xfId="4261"/>
    <cellStyle name="Примечание 7" xfId="3390"/>
    <cellStyle name="Примечание 7 2" xfId="3391"/>
    <cellStyle name="Примечание 70" xfId="3392"/>
    <cellStyle name="Примечание 70 2" xfId="3393"/>
    <cellStyle name="Примечание 70 3" xfId="4262"/>
    <cellStyle name="Примечание 70 4" xfId="4263"/>
    <cellStyle name="Примечание 71" xfId="3394"/>
    <cellStyle name="Примечание 71 2" xfId="3395"/>
    <cellStyle name="Примечание 71 3" xfId="4264"/>
    <cellStyle name="Примечание 71 4" xfId="4265"/>
    <cellStyle name="Примечание 72" xfId="3396"/>
    <cellStyle name="Примечание 72 2" xfId="3397"/>
    <cellStyle name="Примечание 72 3" xfId="4266"/>
    <cellStyle name="Примечание 72 4" xfId="4267"/>
    <cellStyle name="Примечание 73" xfId="3398"/>
    <cellStyle name="Примечание 73 2" xfId="3399"/>
    <cellStyle name="Примечание 73 3" xfId="4268"/>
    <cellStyle name="Примечание 73 4" xfId="4269"/>
    <cellStyle name="Примечание 74" xfId="3400"/>
    <cellStyle name="Примечание 74 2" xfId="3401"/>
    <cellStyle name="Примечание 74 3" xfId="4270"/>
    <cellStyle name="Примечание 74 4" xfId="4271"/>
    <cellStyle name="Примечание 75" xfId="3402"/>
    <cellStyle name="Примечание 75 2" xfId="3403"/>
    <cellStyle name="Примечание 75 3" xfId="4272"/>
    <cellStyle name="Примечание 75 4" xfId="4273"/>
    <cellStyle name="Примечание 76" xfId="3404"/>
    <cellStyle name="Примечание 76 2" xfId="3405"/>
    <cellStyle name="Примечание 76 3" xfId="4274"/>
    <cellStyle name="Примечание 76 4" xfId="4275"/>
    <cellStyle name="Примечание 77" xfId="3406"/>
    <cellStyle name="Примечание 77 2" xfId="3407"/>
    <cellStyle name="Примечание 77 3" xfId="4276"/>
    <cellStyle name="Примечание 77 4" xfId="4277"/>
    <cellStyle name="Примечание 78" xfId="3408"/>
    <cellStyle name="Примечание 78 2" xfId="3409"/>
    <cellStyle name="Примечание 78 3" xfId="4278"/>
    <cellStyle name="Примечание 78 4" xfId="4279"/>
    <cellStyle name="Примечание 79" xfId="3410"/>
    <cellStyle name="Примечание 79 2" xfId="3411"/>
    <cellStyle name="Примечание 79 3" xfId="4280"/>
    <cellStyle name="Примечание 79 4" xfId="4281"/>
    <cellStyle name="Примечание 8" xfId="3412"/>
    <cellStyle name="Примечание 8 2" xfId="3413"/>
    <cellStyle name="Примечание 80" xfId="3414"/>
    <cellStyle name="Примечание 80 2" xfId="3415"/>
    <cellStyle name="Примечание 80 3" xfId="4282"/>
    <cellStyle name="Примечание 80 4" xfId="4283"/>
    <cellStyle name="Примечание 81" xfId="3416"/>
    <cellStyle name="Примечание 81 2" xfId="3417"/>
    <cellStyle name="Примечание 81 3" xfId="4284"/>
    <cellStyle name="Примечание 81 4" xfId="4285"/>
    <cellStyle name="Примечание 82" xfId="3418"/>
    <cellStyle name="Примечание 82 2" xfId="3419"/>
    <cellStyle name="Примечание 82 3" xfId="4286"/>
    <cellStyle name="Примечание 82 4" xfId="4287"/>
    <cellStyle name="Примечание 83" xfId="3420"/>
    <cellStyle name="Примечание 83 2" xfId="3421"/>
    <cellStyle name="Примечание 83 2 2" xfId="4288"/>
    <cellStyle name="Примечание 83 3" xfId="4289"/>
    <cellStyle name="Примечание 83 3 2" xfId="4290"/>
    <cellStyle name="Примечание 83 4" xfId="4291"/>
    <cellStyle name="Примечание 83 4 2" xfId="4292"/>
    <cellStyle name="Примечание 83 5" xfId="4293"/>
    <cellStyle name="Примечание 84" xfId="3422"/>
    <cellStyle name="Примечание 84 2" xfId="3423"/>
    <cellStyle name="Примечание 84 2 2" xfId="4294"/>
    <cellStyle name="Примечание 84 3" xfId="4295"/>
    <cellStyle name="Примечание 84 3 2" xfId="4296"/>
    <cellStyle name="Примечание 84 4" xfId="4297"/>
    <cellStyle name="Примечание 84 4 2" xfId="4298"/>
    <cellStyle name="Примечание 84 5" xfId="4299"/>
    <cellStyle name="Примечание 85" xfId="3424"/>
    <cellStyle name="Примечание 85 2" xfId="3425"/>
    <cellStyle name="Примечание 85 2 2" xfId="4300"/>
    <cellStyle name="Примечание 85 3" xfId="4301"/>
    <cellStyle name="Примечание 85 3 2" xfId="4302"/>
    <cellStyle name="Примечание 85 4" xfId="4303"/>
    <cellStyle name="Примечание 85 4 2" xfId="4304"/>
    <cellStyle name="Примечание 85 5" xfId="4305"/>
    <cellStyle name="Примечание 86" xfId="3426"/>
    <cellStyle name="Примечание 86 2" xfId="3427"/>
    <cellStyle name="Примечание 86 2 2" xfId="4306"/>
    <cellStyle name="Примечание 86 3" xfId="4307"/>
    <cellStyle name="Примечание 86 3 2" xfId="4308"/>
    <cellStyle name="Примечание 86 4" xfId="4309"/>
    <cellStyle name="Примечание 86 4 2" xfId="4310"/>
    <cellStyle name="Примечание 86 5" xfId="4311"/>
    <cellStyle name="Примечание 87" xfId="3428"/>
    <cellStyle name="Примечание 87 2" xfId="3429"/>
    <cellStyle name="Примечание 87 2 2" xfId="4312"/>
    <cellStyle name="Примечание 87 3" xfId="4313"/>
    <cellStyle name="Примечание 87 3 2" xfId="4314"/>
    <cellStyle name="Примечание 87 4" xfId="4315"/>
    <cellStyle name="Примечание 87 4 2" xfId="4316"/>
    <cellStyle name="Примечание 87 5" xfId="4317"/>
    <cellStyle name="Примечание 88" xfId="3430"/>
    <cellStyle name="Примечание 88 2" xfId="3431"/>
    <cellStyle name="Примечание 88 2 2" xfId="4318"/>
    <cellStyle name="Примечание 88 3" xfId="4319"/>
    <cellStyle name="Примечание 88 3 2" xfId="4320"/>
    <cellStyle name="Примечание 88 4" xfId="4321"/>
    <cellStyle name="Примечание 88 4 2" xfId="4322"/>
    <cellStyle name="Примечание 88 5" xfId="4323"/>
    <cellStyle name="Примечание 89" xfId="3432"/>
    <cellStyle name="Примечание 89 2" xfId="3433"/>
    <cellStyle name="Примечание 89 2 2" xfId="4324"/>
    <cellStyle name="Примечание 89 3" xfId="4325"/>
    <cellStyle name="Примечание 89 3 2" xfId="4326"/>
    <cellStyle name="Примечание 89 4" xfId="4327"/>
    <cellStyle name="Примечание 89 4 2" xfId="4328"/>
    <cellStyle name="Примечание 89 5" xfId="4329"/>
    <cellStyle name="Примечание 9" xfId="3434"/>
    <cellStyle name="Примечание 9 2" xfId="3435"/>
    <cellStyle name="Примечание 90" xfId="3436"/>
    <cellStyle name="Примечание 90 2" xfId="3437"/>
    <cellStyle name="Примечание 90 2 2" xfId="4330"/>
    <cellStyle name="Примечание 90 3" xfId="4331"/>
    <cellStyle name="Примечание 90 3 2" xfId="4332"/>
    <cellStyle name="Примечание 90 4" xfId="4333"/>
    <cellStyle name="Примечание 90 4 2" xfId="4334"/>
    <cellStyle name="Примечание 90 5" xfId="4335"/>
    <cellStyle name="Примечание 91" xfId="3438"/>
    <cellStyle name="Примечание 91 2" xfId="3439"/>
    <cellStyle name="Примечание 91 2 2" xfId="4336"/>
    <cellStyle name="Примечание 91 3" xfId="4337"/>
    <cellStyle name="Примечание 91 3 2" xfId="4338"/>
    <cellStyle name="Примечание 91 4" xfId="4339"/>
    <cellStyle name="Примечание 91 4 2" xfId="4340"/>
    <cellStyle name="Примечание 91 5" xfId="4341"/>
    <cellStyle name="Примечание 92" xfId="3440"/>
    <cellStyle name="Примечание 92 2" xfId="3441"/>
    <cellStyle name="Примечание 92 2 2" xfId="4342"/>
    <cellStyle name="Примечание 92 3" xfId="4343"/>
    <cellStyle name="Примечание 92 3 2" xfId="4344"/>
    <cellStyle name="Примечание 92 4" xfId="4345"/>
    <cellStyle name="Примечание 92 4 2" xfId="4346"/>
    <cellStyle name="Примечание 92 5" xfId="4347"/>
    <cellStyle name="Примечание 93" xfId="3442"/>
    <cellStyle name="Примечание 93 2" xfId="3443"/>
    <cellStyle name="Примечание 93 2 2" xfId="4348"/>
    <cellStyle name="Примечание 93 3" xfId="4349"/>
    <cellStyle name="Примечание 93 3 2" xfId="4350"/>
    <cellStyle name="Примечание 93 4" xfId="4351"/>
    <cellStyle name="Примечание 93 4 2" xfId="4352"/>
    <cellStyle name="Примечание 93 5" xfId="4353"/>
    <cellStyle name="Примечание 94" xfId="3444"/>
    <cellStyle name="Примечание 94 2" xfId="3445"/>
    <cellStyle name="Примечание 94 2 2" xfId="4354"/>
    <cellStyle name="Примечание 94 3" xfId="4355"/>
    <cellStyle name="Примечание 94 3 2" xfId="4356"/>
    <cellStyle name="Примечание 94 4" xfId="4357"/>
    <cellStyle name="Примечание 94 4 2" xfId="4358"/>
    <cellStyle name="Примечание 94 5" xfId="4359"/>
    <cellStyle name="Примечание 95" xfId="3446"/>
    <cellStyle name="Примечание 95 2" xfId="3447"/>
    <cellStyle name="Примечание 96" xfId="3448"/>
    <cellStyle name="Примечание 96 2" xfId="3449"/>
    <cellStyle name="Примечание 97" xfId="3450"/>
    <cellStyle name="Примечание 97 2" xfId="3451"/>
    <cellStyle name="Примечание 98" xfId="3452"/>
    <cellStyle name="Примечание 98 2" xfId="3453"/>
    <cellStyle name="Примечание 99" xfId="3454"/>
    <cellStyle name="Примечание 99 2" xfId="3455"/>
    <cellStyle name="Связанная ячейка" xfId="3456" builtinId="24" customBuiltin="1"/>
    <cellStyle name="Связанная ячейка 2" xfId="3457"/>
    <cellStyle name="Связанная ячейка 3" xfId="3458"/>
    <cellStyle name="Текст предупреждения" xfId="3459" builtinId="11" customBuiltin="1"/>
    <cellStyle name="Текст предупреждения 2" xfId="3460"/>
    <cellStyle name="Текст предупреждения 3" xfId="3461"/>
    <cellStyle name="Финансовый" xfId="3462" builtinId="3"/>
    <cellStyle name="Финансовый 10" xfId="3463"/>
    <cellStyle name="Финансовый 2" xfId="3464"/>
    <cellStyle name="Финансовый 2 2" xfId="3465"/>
    <cellStyle name="Финансовый 2 2 2" xfId="3466"/>
    <cellStyle name="Финансовый 2 2 2 2" xfId="3467"/>
    <cellStyle name="Финансовый 2 2 2 3" xfId="4360"/>
    <cellStyle name="Финансовый 2 2 2 4" xfId="4361"/>
    <cellStyle name="Финансовый 2 2 3" xfId="4362"/>
    <cellStyle name="Финансовый 2 2 4" xfId="4363"/>
    <cellStyle name="Финансовый 2 3" xfId="4364"/>
    <cellStyle name="Финансовый 3" xfId="3468"/>
    <cellStyle name="Финансовый 3 2" xfId="3469"/>
    <cellStyle name="Финансовый 3 3" xfId="4365"/>
    <cellStyle name="Финансовый 3 4" xfId="4366"/>
    <cellStyle name="Финансовый 4" xfId="3470"/>
    <cellStyle name="Финансовый 4 2" xfId="4367"/>
    <cellStyle name="Финансовый 5" xfId="3471"/>
    <cellStyle name="Финансовый 6" xfId="3472"/>
    <cellStyle name="Финансовый 7" xfId="3473"/>
    <cellStyle name="Финансовый 8" xfId="3474"/>
    <cellStyle name="Финансовый 9" xfId="3475"/>
    <cellStyle name="Хороший" xfId="3476" builtinId="26" customBuiltin="1"/>
    <cellStyle name="Хороший 2" xfId="3477"/>
    <cellStyle name="Хороший 3" xfId="34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38</xdr:row>
      <xdr:rowOff>66675</xdr:rowOff>
    </xdr:from>
    <xdr:to>
      <xdr:col>5</xdr:col>
      <xdr:colOff>429006</xdr:colOff>
      <xdr:row>41</xdr:row>
      <xdr:rowOff>9525</xdr:rowOff>
    </xdr:to>
    <xdr:pic>
      <xdr:nvPicPr>
        <xdr:cNvPr id="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38425" y="9963150"/>
          <a:ext cx="981456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tabSelected="1" zoomScaleNormal="100" workbookViewId="0">
      <selection activeCell="L5" sqref="L5"/>
    </sheetView>
  </sheetViews>
  <sheetFormatPr defaultColWidth="9.33203125" defaultRowHeight="13.2" outlineLevelRow="1"/>
  <cols>
    <col min="1" max="1" width="6.33203125" style="64" customWidth="1"/>
    <col min="2" max="2" width="15.77734375" style="64" customWidth="1"/>
    <col min="3" max="3" width="96.6640625" style="64" customWidth="1"/>
    <col min="4" max="6" width="11.77734375" style="64" customWidth="1"/>
    <col min="7" max="16384" width="9.33203125" style="64"/>
  </cols>
  <sheetData>
    <row r="1" spans="1:7" s="50" customFormat="1">
      <c r="A1" s="48"/>
      <c r="B1" s="48"/>
      <c r="C1" s="48"/>
      <c r="D1" s="48"/>
      <c r="E1" s="48"/>
      <c r="F1" s="49" t="s">
        <v>2</v>
      </c>
      <c r="G1" s="48"/>
    </row>
    <row r="2" spans="1:7" s="50" customFormat="1" ht="63.75" customHeight="1">
      <c r="A2" s="48"/>
      <c r="B2" s="168" t="s">
        <v>180</v>
      </c>
      <c r="C2" s="168"/>
      <c r="D2" s="168"/>
      <c r="E2" s="168"/>
      <c r="F2" s="168"/>
      <c r="G2" s="48"/>
    </row>
    <row r="3" spans="1:7" s="50" customFormat="1">
      <c r="A3" s="51"/>
      <c r="B3" s="167" t="s">
        <v>3</v>
      </c>
      <c r="C3" s="167"/>
      <c r="D3" s="167"/>
      <c r="E3" s="167"/>
      <c r="F3" s="167"/>
      <c r="G3" s="48"/>
    </row>
    <row r="4" spans="1:7" s="50" customFormat="1">
      <c r="A4" s="48"/>
      <c r="B4" s="48"/>
      <c r="C4" s="52"/>
      <c r="D4" s="52"/>
      <c r="E4" s="52"/>
      <c r="F4" s="52"/>
      <c r="G4" s="48"/>
    </row>
    <row r="5" spans="1:7" s="50" customFormat="1" ht="15.6">
      <c r="A5" s="53"/>
      <c r="B5" s="53"/>
      <c r="C5" s="54" t="s">
        <v>181</v>
      </c>
      <c r="D5" s="169"/>
      <c r="E5" s="169"/>
      <c r="F5" s="169"/>
      <c r="G5" s="48"/>
    </row>
    <row r="6" spans="1:7" s="50" customFormat="1">
      <c r="A6" s="51"/>
      <c r="B6" s="170" t="s">
        <v>4</v>
      </c>
      <c r="C6" s="170"/>
      <c r="D6" s="170"/>
      <c r="E6" s="170"/>
      <c r="F6" s="170"/>
      <c r="G6" s="48"/>
    </row>
    <row r="7" spans="1:7" s="50" customFormat="1">
      <c r="A7" s="48"/>
      <c r="B7" s="48"/>
      <c r="C7" s="48"/>
      <c r="D7" s="52"/>
      <c r="E7" s="48"/>
      <c r="F7" s="55" t="s">
        <v>5</v>
      </c>
      <c r="G7" s="48"/>
    </row>
    <row r="8" spans="1:7" s="50" customFormat="1" ht="27" customHeight="1">
      <c r="A8" s="55" t="s">
        <v>6</v>
      </c>
      <c r="B8" s="168" t="s">
        <v>183</v>
      </c>
      <c r="C8" s="168"/>
      <c r="D8" s="168"/>
      <c r="E8" s="168"/>
      <c r="F8" s="168"/>
      <c r="G8" s="48"/>
    </row>
    <row r="9" spans="1:7" s="50" customFormat="1">
      <c r="A9" s="51"/>
      <c r="B9" s="167" t="s">
        <v>7</v>
      </c>
      <c r="C9" s="167"/>
      <c r="D9" s="167"/>
      <c r="E9" s="167"/>
      <c r="F9" s="167"/>
      <c r="G9" s="48"/>
    </row>
    <row r="10" spans="1:7" s="50" customFormat="1">
      <c r="A10" s="48"/>
      <c r="B10" s="48"/>
      <c r="C10" s="48"/>
      <c r="D10" s="48"/>
      <c r="E10" s="48"/>
      <c r="F10" s="48"/>
      <c r="G10" s="48"/>
    </row>
    <row r="11" spans="1:7" s="50" customFormat="1">
      <c r="A11" s="56" t="s">
        <v>8</v>
      </c>
      <c r="B11" s="56"/>
      <c r="C11" s="159"/>
      <c r="D11" s="159"/>
      <c r="E11" s="159"/>
      <c r="F11" s="159"/>
      <c r="G11" s="48"/>
    </row>
    <row r="12" spans="1:7" s="58" customFormat="1" ht="12.75" customHeight="1">
      <c r="A12" s="160" t="s">
        <v>9</v>
      </c>
      <c r="B12" s="160" t="s">
        <v>10</v>
      </c>
      <c r="C12" s="160" t="s">
        <v>11</v>
      </c>
      <c r="D12" s="160" t="s">
        <v>12</v>
      </c>
      <c r="E12" s="162" t="s">
        <v>13</v>
      </c>
      <c r="F12" s="163"/>
      <c r="G12" s="57"/>
    </row>
    <row r="13" spans="1:7" s="58" customFormat="1" ht="34.5" customHeight="1">
      <c r="A13" s="161"/>
      <c r="B13" s="161"/>
      <c r="C13" s="161"/>
      <c r="D13" s="161"/>
      <c r="E13" s="59" t="s">
        <v>14</v>
      </c>
      <c r="F13" s="59" t="s">
        <v>15</v>
      </c>
      <c r="G13" s="57"/>
    </row>
    <row r="14" spans="1:7" s="63" customFormat="1">
      <c r="A14" s="60">
        <v>1</v>
      </c>
      <c r="B14" s="61">
        <v>2</v>
      </c>
      <c r="C14" s="61">
        <v>3</v>
      </c>
      <c r="D14" s="61">
        <v>4</v>
      </c>
      <c r="E14" s="61">
        <v>5</v>
      </c>
      <c r="F14" s="61">
        <v>6</v>
      </c>
      <c r="G14" s="62"/>
    </row>
    <row r="15" spans="1:7">
      <c r="A15" s="164"/>
      <c r="B15" s="165"/>
      <c r="C15" s="165"/>
      <c r="D15" s="165"/>
      <c r="E15" s="165"/>
      <c r="F15" s="166"/>
    </row>
    <row r="16" spans="1:7" s="50" customFormat="1">
      <c r="A16" s="65" t="s">
        <v>16</v>
      </c>
      <c r="B16" s="66" t="s">
        <v>76</v>
      </c>
      <c r="C16" s="66" t="s">
        <v>124</v>
      </c>
      <c r="D16" s="67" t="s">
        <v>1</v>
      </c>
      <c r="E16" s="149">
        <f>360.472/100</f>
        <v>3.6047199999999999</v>
      </c>
      <c r="F16" s="150"/>
      <c r="G16" s="68"/>
    </row>
    <row r="17" spans="1:7" s="73" customFormat="1" outlineLevel="1">
      <c r="A17" s="69" t="s">
        <v>17</v>
      </c>
      <c r="B17" s="70" t="s">
        <v>16</v>
      </c>
      <c r="C17" s="71" t="s">
        <v>18</v>
      </c>
      <c r="D17" s="70" t="s">
        <v>19</v>
      </c>
      <c r="E17" s="72">
        <v>13.3</v>
      </c>
      <c r="F17" s="142">
        <f>E16*E17</f>
        <v>47.942776000000002</v>
      </c>
    </row>
    <row r="18" spans="1:7" s="50" customFormat="1" ht="26.4">
      <c r="A18" s="65" t="s">
        <v>22</v>
      </c>
      <c r="B18" s="66" t="s">
        <v>74</v>
      </c>
      <c r="C18" s="66" t="s">
        <v>75</v>
      </c>
      <c r="D18" s="67" t="s">
        <v>21</v>
      </c>
      <c r="E18" s="149">
        <v>18.991</v>
      </c>
      <c r="F18" s="150"/>
      <c r="G18" s="68"/>
    </row>
    <row r="19" spans="1:7" s="73" customFormat="1" outlineLevel="1">
      <c r="A19" s="69" t="s">
        <v>77</v>
      </c>
      <c r="B19" s="70" t="s">
        <v>16</v>
      </c>
      <c r="C19" s="71" t="s">
        <v>18</v>
      </c>
      <c r="D19" s="70" t="s">
        <v>19</v>
      </c>
      <c r="E19" s="72">
        <v>0.57769999999999999</v>
      </c>
      <c r="F19" s="142">
        <f>E18*E19</f>
        <v>10.971100699999999</v>
      </c>
    </row>
    <row r="20" spans="1:7" s="78" customFormat="1" outlineLevel="1">
      <c r="A20" s="74" t="s">
        <v>123</v>
      </c>
      <c r="B20" s="75" t="s">
        <v>91</v>
      </c>
      <c r="C20" s="76" t="s">
        <v>92</v>
      </c>
      <c r="D20" s="75" t="s">
        <v>20</v>
      </c>
      <c r="E20" s="77">
        <v>0.28999999999999998</v>
      </c>
      <c r="F20" s="146">
        <f>E18*E20</f>
        <v>5.5073899999999991</v>
      </c>
    </row>
    <row r="21" spans="1:7" s="50" customFormat="1">
      <c r="A21" s="65" t="s">
        <v>24</v>
      </c>
      <c r="B21" s="66" t="s">
        <v>163</v>
      </c>
      <c r="C21" s="66" t="s">
        <v>162</v>
      </c>
      <c r="D21" s="67" t="s">
        <v>21</v>
      </c>
      <c r="E21" s="149">
        <f>E18</f>
        <v>18.991</v>
      </c>
      <c r="F21" s="150"/>
      <c r="G21" s="68"/>
    </row>
    <row r="22" spans="1:7" s="78" customFormat="1" outlineLevel="1">
      <c r="A22" s="74" t="s">
        <v>73</v>
      </c>
      <c r="B22" s="75" t="s">
        <v>91</v>
      </c>
      <c r="C22" s="76" t="s">
        <v>92</v>
      </c>
      <c r="D22" s="75" t="s">
        <v>20</v>
      </c>
      <c r="E22" s="77">
        <v>0.1696</v>
      </c>
      <c r="F22" s="145">
        <f>E21*E22</f>
        <v>3.2208736</v>
      </c>
    </row>
    <row r="23" spans="1:7" s="50" customFormat="1">
      <c r="A23" s="65" t="s">
        <v>25</v>
      </c>
      <c r="B23" s="66" t="s">
        <v>109</v>
      </c>
      <c r="C23" s="66" t="s">
        <v>174</v>
      </c>
      <c r="D23" s="67" t="s">
        <v>93</v>
      </c>
      <c r="E23" s="149">
        <f>140/10</f>
        <v>14</v>
      </c>
      <c r="F23" s="150"/>
      <c r="G23" s="68"/>
    </row>
    <row r="24" spans="1:7" s="73" customFormat="1" outlineLevel="1">
      <c r="A24" s="69" t="s">
        <v>35</v>
      </c>
      <c r="B24" s="70" t="s">
        <v>16</v>
      </c>
      <c r="C24" s="71" t="s">
        <v>18</v>
      </c>
      <c r="D24" s="70" t="s">
        <v>19</v>
      </c>
      <c r="E24" s="72">
        <v>10.556699999999999</v>
      </c>
      <c r="F24" s="136">
        <f>E23*E24</f>
        <v>147.79379999999998</v>
      </c>
    </row>
    <row r="25" spans="1:7" s="83" customFormat="1" outlineLevel="1">
      <c r="A25" s="79" t="s">
        <v>122</v>
      </c>
      <c r="B25" s="80" t="s">
        <v>144</v>
      </c>
      <c r="C25" s="81" t="s">
        <v>143</v>
      </c>
      <c r="D25" s="80" t="s">
        <v>142</v>
      </c>
      <c r="E25" s="82">
        <v>31.27</v>
      </c>
      <c r="F25" s="82">
        <f>E23*E25</f>
        <v>437.78</v>
      </c>
    </row>
    <row r="26" spans="1:7" s="83" customFormat="1" outlineLevel="1">
      <c r="A26" s="84" t="s">
        <v>121</v>
      </c>
      <c r="B26" s="85" t="s">
        <v>94</v>
      </c>
      <c r="C26" s="86" t="s">
        <v>164</v>
      </c>
      <c r="D26" s="85" t="s">
        <v>23</v>
      </c>
      <c r="E26" s="87">
        <v>4.5216000000000003</v>
      </c>
      <c r="F26" s="137">
        <f>E23*E26</f>
        <v>63.302400000000006</v>
      </c>
    </row>
    <row r="27" spans="1:7" s="50" customFormat="1" ht="26.4">
      <c r="A27" s="65" t="s">
        <v>26</v>
      </c>
      <c r="B27" s="66" t="s">
        <v>161</v>
      </c>
      <c r="C27" s="66" t="s">
        <v>160</v>
      </c>
      <c r="D27" s="67" t="s">
        <v>1</v>
      </c>
      <c r="E27" s="149">
        <f>430.81/100</f>
        <v>4.3080999999999996</v>
      </c>
      <c r="F27" s="150"/>
      <c r="G27" s="68"/>
    </row>
    <row r="28" spans="1:7" s="73" customFormat="1" outlineLevel="1">
      <c r="A28" s="69" t="s">
        <v>71</v>
      </c>
      <c r="B28" s="70" t="s">
        <v>16</v>
      </c>
      <c r="C28" s="71" t="s">
        <v>18</v>
      </c>
      <c r="D28" s="70" t="s">
        <v>19</v>
      </c>
      <c r="E28" s="72">
        <v>106.65</v>
      </c>
      <c r="F28" s="142">
        <f>E27*E28</f>
        <v>459.458865</v>
      </c>
    </row>
    <row r="29" spans="1:7" s="83" customFormat="1" outlineLevel="1">
      <c r="A29" s="79" t="s">
        <v>78</v>
      </c>
      <c r="B29" s="80" t="s">
        <v>141</v>
      </c>
      <c r="C29" s="81" t="s">
        <v>140</v>
      </c>
      <c r="D29" s="80" t="s">
        <v>21</v>
      </c>
      <c r="E29" s="82">
        <v>6.0000000000000001E-3</v>
      </c>
      <c r="F29" s="143">
        <f>E27*E29</f>
        <v>2.5848599999999999E-2</v>
      </c>
    </row>
    <row r="30" spans="1:7" s="83" customFormat="1" outlineLevel="1">
      <c r="A30" s="84" t="s">
        <v>79</v>
      </c>
      <c r="B30" s="85" t="s">
        <v>139</v>
      </c>
      <c r="C30" s="86" t="s">
        <v>138</v>
      </c>
      <c r="D30" s="85" t="s">
        <v>21</v>
      </c>
      <c r="E30" s="87">
        <v>0.35020000000000001</v>
      </c>
      <c r="F30" s="144">
        <f>E27*E30</f>
        <v>1.5086966199999998</v>
      </c>
    </row>
    <row r="31" spans="1:7" s="83" customFormat="1" outlineLevel="1">
      <c r="A31" s="84" t="s">
        <v>120</v>
      </c>
      <c r="B31" s="85" t="s">
        <v>137</v>
      </c>
      <c r="C31" s="86" t="s">
        <v>136</v>
      </c>
      <c r="D31" s="85" t="s">
        <v>21</v>
      </c>
      <c r="E31" s="87">
        <v>2.5999999999999999E-2</v>
      </c>
      <c r="F31" s="144">
        <f>E27*E31</f>
        <v>0.11201059999999999</v>
      </c>
    </row>
    <row r="32" spans="1:7" s="83" customFormat="1" outlineLevel="1">
      <c r="A32" s="84" t="s">
        <v>119</v>
      </c>
      <c r="B32" s="85" t="s">
        <v>135</v>
      </c>
      <c r="C32" s="86" t="s">
        <v>134</v>
      </c>
      <c r="D32" s="85" t="s">
        <v>72</v>
      </c>
      <c r="E32" s="87">
        <v>105</v>
      </c>
      <c r="F32" s="144">
        <f>E27*E32</f>
        <v>452.35049999999995</v>
      </c>
    </row>
    <row r="33" spans="1:7" s="83" customFormat="1" outlineLevel="1">
      <c r="A33" s="84" t="s">
        <v>118</v>
      </c>
      <c r="B33" s="85" t="s">
        <v>132</v>
      </c>
      <c r="C33" s="86" t="s">
        <v>131</v>
      </c>
      <c r="D33" s="85" t="s">
        <v>21</v>
      </c>
      <c r="E33" s="87">
        <v>1.2051000000000001</v>
      </c>
      <c r="F33" s="144">
        <f>E27*E33</f>
        <v>5.1916913099999995</v>
      </c>
    </row>
    <row r="34" spans="1:7" s="83" customFormat="1" outlineLevel="1">
      <c r="A34" s="84" t="s">
        <v>117</v>
      </c>
      <c r="B34" s="85" t="s">
        <v>130</v>
      </c>
      <c r="C34" s="86" t="s">
        <v>129</v>
      </c>
      <c r="D34" s="85" t="s">
        <v>114</v>
      </c>
      <c r="E34" s="87">
        <v>0.16</v>
      </c>
      <c r="F34" s="144">
        <f>E27*E34</f>
        <v>0.68929599999999991</v>
      </c>
    </row>
    <row r="35" spans="1:7" s="83" customFormat="1" outlineLevel="1">
      <c r="A35" s="84" t="s">
        <v>159</v>
      </c>
      <c r="B35" s="85" t="s">
        <v>128</v>
      </c>
      <c r="C35" s="86" t="s">
        <v>127</v>
      </c>
      <c r="D35" s="85" t="s">
        <v>72</v>
      </c>
      <c r="E35" s="87">
        <v>105</v>
      </c>
      <c r="F35" s="144">
        <f>E27*E35</f>
        <v>452.35049999999995</v>
      </c>
    </row>
    <row r="36" spans="1:7" s="50" customFormat="1" ht="26.4">
      <c r="A36" s="65" t="s">
        <v>27</v>
      </c>
      <c r="B36" s="66" t="s">
        <v>158</v>
      </c>
      <c r="C36" s="66" t="s">
        <v>157</v>
      </c>
      <c r="D36" s="67" t="s">
        <v>1</v>
      </c>
      <c r="E36" s="149">
        <f>430.81/100</f>
        <v>4.3080999999999996</v>
      </c>
      <c r="F36" s="150"/>
      <c r="G36" s="68"/>
    </row>
    <row r="37" spans="1:7" s="73" customFormat="1" outlineLevel="1">
      <c r="A37" s="69" t="s">
        <v>156</v>
      </c>
      <c r="B37" s="70" t="s">
        <v>16</v>
      </c>
      <c r="C37" s="71" t="s">
        <v>18</v>
      </c>
      <c r="D37" s="70" t="s">
        <v>19</v>
      </c>
      <c r="E37" s="72">
        <v>29.861999999999998</v>
      </c>
      <c r="F37" s="139">
        <f>E36*E37</f>
        <v>128.64848219999999</v>
      </c>
    </row>
    <row r="38" spans="1:7" s="83" customFormat="1" outlineLevel="1">
      <c r="A38" s="79" t="s">
        <v>155</v>
      </c>
      <c r="B38" s="80" t="s">
        <v>141</v>
      </c>
      <c r="C38" s="81" t="s">
        <v>140</v>
      </c>
      <c r="D38" s="80" t="s">
        <v>21</v>
      </c>
      <c r="E38" s="82">
        <v>6.0000000000000001E-3</v>
      </c>
      <c r="F38" s="140">
        <f>E36*E38</f>
        <v>2.5848599999999999E-2</v>
      </c>
    </row>
    <row r="39" spans="1:7" s="83" customFormat="1" outlineLevel="1">
      <c r="A39" s="84" t="s">
        <v>154</v>
      </c>
      <c r="B39" s="85" t="s">
        <v>139</v>
      </c>
      <c r="C39" s="86" t="s">
        <v>138</v>
      </c>
      <c r="D39" s="85" t="s">
        <v>21</v>
      </c>
      <c r="E39" s="87">
        <v>0.35020000000000001</v>
      </c>
      <c r="F39" s="141">
        <f>E36*E39</f>
        <v>1.5086966199999998</v>
      </c>
    </row>
    <row r="40" spans="1:7" s="83" customFormat="1" outlineLevel="1">
      <c r="A40" s="84" t="s">
        <v>153</v>
      </c>
      <c r="B40" s="85" t="s">
        <v>132</v>
      </c>
      <c r="C40" s="86" t="s">
        <v>131</v>
      </c>
      <c r="D40" s="85" t="s">
        <v>21</v>
      </c>
      <c r="E40" s="87">
        <v>1.2051000000000001</v>
      </c>
      <c r="F40" s="141">
        <f>E36*E40</f>
        <v>5.1916913099999995</v>
      </c>
    </row>
    <row r="41" spans="1:7" s="50" customFormat="1" ht="26.4">
      <c r="A41" s="65" t="s">
        <v>28</v>
      </c>
      <c r="B41" s="66" t="s">
        <v>90</v>
      </c>
      <c r="C41" s="66" t="s">
        <v>152</v>
      </c>
      <c r="D41" s="67" t="s">
        <v>1</v>
      </c>
      <c r="E41" s="149">
        <f>448.392/100</f>
        <v>4.4839200000000003</v>
      </c>
      <c r="F41" s="150"/>
      <c r="G41" s="68"/>
    </row>
    <row r="42" spans="1:7" s="73" customFormat="1" outlineLevel="1">
      <c r="A42" s="69" t="s">
        <v>151</v>
      </c>
      <c r="B42" s="70" t="s">
        <v>16</v>
      </c>
      <c r="C42" s="71" t="s">
        <v>18</v>
      </c>
      <c r="D42" s="70" t="s">
        <v>19</v>
      </c>
      <c r="E42" s="72">
        <v>31.98</v>
      </c>
      <c r="F42" s="142">
        <f>E41*E42</f>
        <v>143.39576160000001</v>
      </c>
    </row>
    <row r="43" spans="1:7" s="78" customFormat="1" outlineLevel="1">
      <c r="A43" s="74" t="s">
        <v>150</v>
      </c>
      <c r="B43" s="75" t="s">
        <v>116</v>
      </c>
      <c r="C43" s="76" t="s">
        <v>115</v>
      </c>
      <c r="D43" s="75" t="s">
        <v>20</v>
      </c>
      <c r="E43" s="77">
        <v>0.47</v>
      </c>
      <c r="F43" s="146">
        <f>E41*E43</f>
        <v>2.1074424</v>
      </c>
    </row>
    <row r="44" spans="1:7" s="83" customFormat="1" outlineLevel="1">
      <c r="A44" s="79" t="s">
        <v>149</v>
      </c>
      <c r="B44" s="80" t="s">
        <v>89</v>
      </c>
      <c r="C44" s="81" t="s">
        <v>88</v>
      </c>
      <c r="D44" s="80" t="s">
        <v>72</v>
      </c>
      <c r="E44" s="82">
        <v>115</v>
      </c>
      <c r="F44" s="143">
        <f>E41*E44</f>
        <v>515.6508</v>
      </c>
    </row>
    <row r="45" spans="1:7" s="83" customFormat="1" outlineLevel="1">
      <c r="A45" s="84" t="s">
        <v>148</v>
      </c>
      <c r="B45" s="85" t="s">
        <v>87</v>
      </c>
      <c r="C45" s="86" t="s">
        <v>86</v>
      </c>
      <c r="D45" s="85" t="s">
        <v>21</v>
      </c>
      <c r="E45" s="87">
        <v>1.26E-2</v>
      </c>
      <c r="F45" s="144">
        <f>E41*E45</f>
        <v>5.6497392000000007E-2</v>
      </c>
    </row>
    <row r="46" spans="1:7" s="83" customFormat="1" outlineLevel="1">
      <c r="A46" s="84" t="s">
        <v>147</v>
      </c>
      <c r="B46" s="85" t="s">
        <v>85</v>
      </c>
      <c r="C46" s="86" t="s">
        <v>84</v>
      </c>
      <c r="D46" s="85" t="s">
        <v>21</v>
      </c>
      <c r="E46" s="87">
        <v>1.2600000000000001E-3</v>
      </c>
      <c r="F46" s="144">
        <f>E41*E46</f>
        <v>5.6497392000000009E-3</v>
      </c>
    </row>
    <row r="47" spans="1:7" s="83" customFormat="1" outlineLevel="1">
      <c r="A47" s="84" t="s">
        <v>146</v>
      </c>
      <c r="B47" s="85" t="s">
        <v>83</v>
      </c>
      <c r="C47" s="86" t="s">
        <v>82</v>
      </c>
      <c r="D47" s="85" t="s">
        <v>21</v>
      </c>
      <c r="E47" s="87">
        <v>0.03</v>
      </c>
      <c r="F47" s="144">
        <f>E41*E47</f>
        <v>0.13451760000000001</v>
      </c>
    </row>
    <row r="48" spans="1:7" s="83" customFormat="1" outlineLevel="1">
      <c r="A48" s="84" t="s">
        <v>145</v>
      </c>
      <c r="B48" s="85" t="s">
        <v>80</v>
      </c>
      <c r="C48" s="86" t="s">
        <v>81</v>
      </c>
      <c r="D48" s="85" t="s">
        <v>21</v>
      </c>
      <c r="E48" s="87">
        <v>4.7300000000000002E-2</v>
      </c>
      <c r="F48" s="144">
        <f>E41*E48</f>
        <v>0.21208941600000003</v>
      </c>
    </row>
    <row r="49" spans="1:7" s="50" customFormat="1" ht="13.8" thickBot="1">
      <c r="A49" s="151"/>
      <c r="B49" s="152"/>
      <c r="C49" s="152"/>
      <c r="D49" s="152"/>
      <c r="E49" s="152"/>
      <c r="F49" s="153"/>
      <c r="G49" s="48"/>
    </row>
    <row r="50" spans="1:7" s="50" customFormat="1" ht="13.8" thickTop="1">
      <c r="A50" s="154" t="s">
        <v>36</v>
      </c>
      <c r="B50" s="155"/>
      <c r="C50" s="155"/>
      <c r="D50" s="88"/>
      <c r="E50" s="89"/>
      <c r="F50" s="90"/>
      <c r="G50" s="68"/>
    </row>
    <row r="51" spans="1:7" s="50" customFormat="1">
      <c r="A51" s="156"/>
      <c r="B51" s="157"/>
      <c r="C51" s="157"/>
      <c r="D51" s="157"/>
      <c r="E51" s="157"/>
      <c r="F51" s="158"/>
      <c r="G51" s="48"/>
    </row>
    <row r="52" spans="1:7" s="50" customFormat="1">
      <c r="A52" s="91"/>
      <c r="B52" s="92"/>
      <c r="C52" s="93" t="s">
        <v>37</v>
      </c>
      <c r="D52" s="94"/>
      <c r="E52" s="95"/>
      <c r="F52" s="96"/>
      <c r="G52" s="48"/>
    </row>
    <row r="53" spans="1:7" s="50" customFormat="1">
      <c r="A53" s="97" t="s">
        <v>16</v>
      </c>
      <c r="B53" s="98" t="s">
        <v>16</v>
      </c>
      <c r="C53" s="98" t="s">
        <v>18</v>
      </c>
      <c r="D53" s="99" t="s">
        <v>19</v>
      </c>
      <c r="E53" s="100"/>
      <c r="F53" s="138">
        <f>F17+F19+F24+F28+F37+F42</f>
        <v>938.21078549999993</v>
      </c>
      <c r="G53" s="48"/>
    </row>
    <row r="54" spans="1:7" s="50" customFormat="1">
      <c r="A54" s="48"/>
    </row>
    <row r="55" spans="1:7" s="50" customFormat="1">
      <c r="A55" s="48"/>
    </row>
    <row r="56" spans="1:7" s="50" customFormat="1">
      <c r="A56" s="48"/>
    </row>
    <row r="57" spans="1:7" s="50" customFormat="1">
      <c r="A57" s="48"/>
    </row>
    <row r="58" spans="1:7" s="50" customFormat="1">
      <c r="A58" s="48"/>
    </row>
    <row r="59" spans="1:7" s="50" customFormat="1">
      <c r="A59" s="48"/>
    </row>
    <row r="60" spans="1:7" s="50" customFormat="1">
      <c r="A60" s="48"/>
    </row>
    <row r="61" spans="1:7" s="50" customFormat="1">
      <c r="A61" s="48"/>
    </row>
    <row r="62" spans="1:7" s="50" customFormat="1">
      <c r="A62" s="48"/>
    </row>
    <row r="63" spans="1:7" s="50" customFormat="1">
      <c r="A63" s="48"/>
    </row>
    <row r="64" spans="1:7" s="50" customFormat="1">
      <c r="A64" s="48"/>
    </row>
    <row r="65" spans="1:1" s="50" customFormat="1">
      <c r="A65" s="48"/>
    </row>
    <row r="66" spans="1:1" s="50" customFormat="1">
      <c r="A66" s="48"/>
    </row>
    <row r="67" spans="1:1" s="50" customFormat="1">
      <c r="A67" s="48"/>
    </row>
    <row r="68" spans="1:1" s="50" customFormat="1">
      <c r="A68" s="48"/>
    </row>
    <row r="69" spans="1:1" s="50" customFormat="1">
      <c r="A69" s="48"/>
    </row>
    <row r="70" spans="1:1" s="50" customFormat="1">
      <c r="A70" s="48"/>
    </row>
    <row r="71" spans="1:1" s="50" customFormat="1">
      <c r="A71" s="48"/>
    </row>
  </sheetData>
  <mergeCells count="23">
    <mergeCell ref="B9:F9"/>
    <mergeCell ref="B2:F2"/>
    <mergeCell ref="B3:F3"/>
    <mergeCell ref="D5:F5"/>
    <mergeCell ref="B6:F6"/>
    <mergeCell ref="B8:F8"/>
    <mergeCell ref="E27:F27"/>
    <mergeCell ref="C11:F11"/>
    <mergeCell ref="A12:A13"/>
    <mergeCell ref="B12:B13"/>
    <mergeCell ref="C12:C13"/>
    <mergeCell ref="D12:D13"/>
    <mergeCell ref="E12:F12"/>
    <mergeCell ref="A15:F15"/>
    <mergeCell ref="E16:F16"/>
    <mergeCell ref="E18:F18"/>
    <mergeCell ref="E21:F21"/>
    <mergeCell ref="E23:F23"/>
    <mergeCell ref="E36:F36"/>
    <mergeCell ref="E41:F41"/>
    <mergeCell ref="A49:F49"/>
    <mergeCell ref="A50:C50"/>
    <mergeCell ref="A51:F51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2018)&amp;C&amp;P&amp;R160000290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40"/>
  <sheetViews>
    <sheetView topLeftCell="A13" workbookViewId="0">
      <selection activeCell="E16" sqref="E1:F1048576"/>
    </sheetView>
  </sheetViews>
  <sheetFormatPr defaultColWidth="9.33203125" defaultRowHeight="13.2"/>
  <cols>
    <col min="1" max="1" width="6.33203125" style="36" customWidth="1"/>
    <col min="2" max="2" width="60" style="36" customWidth="1"/>
    <col min="3" max="3" width="9.33203125" style="36"/>
    <col min="4" max="4" width="14.44140625" style="36" customWidth="1"/>
    <col min="5" max="16384" width="9.33203125" style="36"/>
  </cols>
  <sheetData>
    <row r="2" spans="1:4" ht="78" customHeight="1">
      <c r="B2" s="171" t="str">
        <f>bv_abc4!B2</f>
        <v>РАЗРАБОТКА СМЕТНОЙ ДОКУМЕНТАЦИИ (В Т.Ч. ЭЛЕКТРОННАЯ ВЕРСИЯ) НА ВОССТАНОВЛЕНИЕ ТЕПЛОВОЙ ИЗОЛЯЦИИ ТЕПЛОВЫХ СЕТЕЙ ПО ОБЪЕКТАМ ГУП «ТOSHISSIQQUVVATI»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v>
      </c>
      <c r="C2" s="171"/>
      <c r="D2" s="171"/>
    </row>
    <row r="3" spans="1:4" s="147" customFormat="1" ht="32.25" customHeight="1">
      <c r="B3" s="172" t="str">
        <f>bv_abc4!B8</f>
        <v>ВОССТАНОВЛЕНИЕ ТЕПЛОВОЙ ИЗОЛЯЦИИ (ОБМУРОВКА) ТЕПЛОВЫХ СЕТЕЙ ПО АДРЕСУ: ТЦ-9 УЛ.НАЗАРБЕК МЕЖДУ ПУ М-1-7 В СТОРОНУ НАСОСНАЯ ХАСКОВА (Д-820 ММ -140 П.М.)</v>
      </c>
      <c r="C3" s="172"/>
      <c r="D3" s="172"/>
    </row>
    <row r="4" spans="1:4">
      <c r="B4" s="37"/>
    </row>
    <row r="5" spans="1:4" ht="15.6">
      <c r="A5" s="177" t="s">
        <v>173</v>
      </c>
      <c r="B5" s="177"/>
      <c r="C5" s="177"/>
      <c r="D5" s="177"/>
    </row>
    <row r="7" spans="1:4" ht="13.2" customHeight="1">
      <c r="A7" s="178" t="s">
        <v>39</v>
      </c>
      <c r="B7" s="178" t="s">
        <v>40</v>
      </c>
      <c r="C7" s="178" t="s">
        <v>12</v>
      </c>
      <c r="D7" s="178" t="s">
        <v>41</v>
      </c>
    </row>
    <row r="8" spans="1:4">
      <c r="A8" s="179"/>
      <c r="B8" s="179"/>
      <c r="C8" s="179"/>
      <c r="D8" s="179"/>
    </row>
    <row r="9" spans="1:4">
      <c r="A9" s="180"/>
      <c r="B9" s="180"/>
      <c r="C9" s="180"/>
      <c r="D9" s="180"/>
    </row>
    <row r="10" spans="1:4">
      <c r="A10" s="38">
        <v>1</v>
      </c>
      <c r="B10" s="39">
        <v>2</v>
      </c>
      <c r="C10" s="39">
        <v>3</v>
      </c>
      <c r="D10" s="39">
        <v>4</v>
      </c>
    </row>
    <row r="11" spans="1:4">
      <c r="A11" s="181"/>
      <c r="B11" s="181"/>
      <c r="C11" s="181"/>
      <c r="D11" s="181"/>
    </row>
    <row r="12" spans="1:4" ht="15.6">
      <c r="A12" s="182" t="s">
        <v>42</v>
      </c>
      <c r="B12" s="183"/>
      <c r="C12" s="183"/>
      <c r="D12" s="183"/>
    </row>
    <row r="13" spans="1:4">
      <c r="A13" s="184"/>
      <c r="B13" s="185"/>
      <c r="C13" s="185"/>
      <c r="D13" s="185"/>
    </row>
    <row r="14" spans="1:4">
      <c r="A14" s="175"/>
      <c r="B14" s="176"/>
      <c r="C14" s="176"/>
      <c r="D14" s="176"/>
    </row>
    <row r="15" spans="1:4" ht="15.6">
      <c r="A15" s="173" t="s">
        <v>43</v>
      </c>
      <c r="B15" s="174"/>
      <c r="C15" s="174"/>
      <c r="D15" s="174"/>
    </row>
    <row r="16" spans="1:4">
      <c r="A16" s="40" t="s">
        <v>16</v>
      </c>
      <c r="B16" s="41" t="s">
        <v>18</v>
      </c>
      <c r="C16" s="42" t="s">
        <v>19</v>
      </c>
      <c r="D16" s="46">
        <f>bv_abc4!F53</f>
        <v>938.21078549999993</v>
      </c>
    </row>
    <row r="17" spans="1:4">
      <c r="A17" s="43"/>
      <c r="B17" s="44" t="s">
        <v>44</v>
      </c>
      <c r="C17" s="44" t="s">
        <v>19</v>
      </c>
      <c r="D17" s="47">
        <f>SUM(D16)</f>
        <v>938.21078549999993</v>
      </c>
    </row>
    <row r="18" spans="1:4">
      <c r="A18" s="175"/>
      <c r="B18" s="176"/>
      <c r="C18" s="176"/>
      <c r="D18" s="176"/>
    </row>
    <row r="19" spans="1:4" ht="15.6">
      <c r="A19" s="173" t="s">
        <v>38</v>
      </c>
      <c r="B19" s="174"/>
      <c r="C19" s="174"/>
      <c r="D19" s="174"/>
    </row>
    <row r="20" spans="1:4">
      <c r="A20" s="101" t="s">
        <v>16</v>
      </c>
      <c r="B20" s="102" t="s">
        <v>92</v>
      </c>
      <c r="C20" s="103" t="s">
        <v>20</v>
      </c>
      <c r="D20" s="104">
        <f>bv_abc4!F20+bv_abc4!F22</f>
        <v>8.7282635999999982</v>
      </c>
    </row>
    <row r="21" spans="1:4">
      <c r="A21" s="101" t="s">
        <v>22</v>
      </c>
      <c r="B21" s="102" t="s">
        <v>115</v>
      </c>
      <c r="C21" s="103" t="s">
        <v>20</v>
      </c>
      <c r="D21" s="104">
        <f>bv_abc4!F43</f>
        <v>2.1074424</v>
      </c>
    </row>
    <row r="22" spans="1:4">
      <c r="A22" s="43"/>
      <c r="B22" s="44" t="s">
        <v>45</v>
      </c>
      <c r="C22" s="44" t="s">
        <v>0</v>
      </c>
      <c r="D22" s="45"/>
    </row>
    <row r="23" spans="1:4">
      <c r="A23" s="175"/>
      <c r="B23" s="176"/>
      <c r="C23" s="176"/>
      <c r="D23" s="176"/>
    </row>
    <row r="24" spans="1:4" ht="15.6">
      <c r="A24" s="173" t="s">
        <v>46</v>
      </c>
      <c r="B24" s="174"/>
      <c r="C24" s="174"/>
      <c r="D24" s="174"/>
    </row>
    <row r="25" spans="1:4">
      <c r="A25" s="101" t="s">
        <v>16</v>
      </c>
      <c r="B25" s="102" t="s">
        <v>143</v>
      </c>
      <c r="C25" s="103" t="s">
        <v>142</v>
      </c>
      <c r="D25" s="104">
        <f>bv_abc4!F25</f>
        <v>437.78</v>
      </c>
    </row>
    <row r="26" spans="1:4">
      <c r="A26" s="101" t="s">
        <v>22</v>
      </c>
      <c r="B26" s="102" t="s">
        <v>140</v>
      </c>
      <c r="C26" s="103" t="s">
        <v>21</v>
      </c>
      <c r="D26" s="104">
        <f>bv_abc4!F29+bv_abc4!F38</f>
        <v>5.1697199999999999E-2</v>
      </c>
    </row>
    <row r="27" spans="1:4">
      <c r="A27" s="101" t="s">
        <v>24</v>
      </c>
      <c r="B27" s="102" t="s">
        <v>88</v>
      </c>
      <c r="C27" s="103" t="s">
        <v>72</v>
      </c>
      <c r="D27" s="104">
        <f>bv_abc4!F44</f>
        <v>515.6508</v>
      </c>
    </row>
    <row r="28" spans="1:4">
      <c r="A28" s="101" t="s">
        <v>25</v>
      </c>
      <c r="B28" s="102" t="s">
        <v>138</v>
      </c>
      <c r="C28" s="103" t="s">
        <v>21</v>
      </c>
      <c r="D28" s="104">
        <f>bv_abc4!F30+bv_abc4!F39</f>
        <v>3.0173932399999996</v>
      </c>
    </row>
    <row r="29" spans="1:4" ht="26.4">
      <c r="A29" s="101" t="s">
        <v>26</v>
      </c>
      <c r="B29" s="102" t="s">
        <v>86</v>
      </c>
      <c r="C29" s="103" t="s">
        <v>21</v>
      </c>
      <c r="D29" s="104">
        <f>bv_abc4!F45</f>
        <v>5.6497392000000007E-2</v>
      </c>
    </row>
    <row r="30" spans="1:4">
      <c r="A30" s="101" t="s">
        <v>27</v>
      </c>
      <c r="B30" s="102" t="s">
        <v>136</v>
      </c>
      <c r="C30" s="103" t="s">
        <v>21</v>
      </c>
      <c r="D30" s="104">
        <f>bv_abc4!F31</f>
        <v>0.11201059999999999</v>
      </c>
    </row>
    <row r="31" spans="1:4">
      <c r="A31" s="101" t="s">
        <v>28</v>
      </c>
      <c r="B31" s="102" t="s">
        <v>84</v>
      </c>
      <c r="C31" s="103" t="s">
        <v>21</v>
      </c>
      <c r="D31" s="104">
        <f>bv_abc4!F46</f>
        <v>5.6497392000000009E-3</v>
      </c>
    </row>
    <row r="32" spans="1:4" ht="26.4">
      <c r="A32" s="101" t="s">
        <v>29</v>
      </c>
      <c r="B32" s="102" t="s">
        <v>82</v>
      </c>
      <c r="C32" s="103" t="s">
        <v>21</v>
      </c>
      <c r="D32" s="104">
        <f>bv_abc4!F47</f>
        <v>0.13451760000000001</v>
      </c>
    </row>
    <row r="33" spans="1:4">
      <c r="A33" s="101" t="s">
        <v>30</v>
      </c>
      <c r="B33" s="102" t="s">
        <v>134</v>
      </c>
      <c r="C33" s="103" t="s">
        <v>72</v>
      </c>
      <c r="D33" s="104">
        <f>bv_abc4!F32</f>
        <v>452.35049999999995</v>
      </c>
    </row>
    <row r="34" spans="1:4" ht="26.4">
      <c r="A34" s="101" t="s">
        <v>31</v>
      </c>
      <c r="B34" s="102" t="s">
        <v>81</v>
      </c>
      <c r="C34" s="103" t="s">
        <v>21</v>
      </c>
      <c r="D34" s="104">
        <f>bv_abc4!F48</f>
        <v>0.21208941600000003</v>
      </c>
    </row>
    <row r="35" spans="1:4" ht="26.4">
      <c r="A35" s="101" t="s">
        <v>32</v>
      </c>
      <c r="B35" s="102" t="s">
        <v>131</v>
      </c>
      <c r="C35" s="103" t="s">
        <v>21</v>
      </c>
      <c r="D35" s="104">
        <f>bv_abc4!F33+bv_abc4!F40</f>
        <v>10.383382619999999</v>
      </c>
    </row>
    <row r="36" spans="1:4">
      <c r="A36" s="101" t="s">
        <v>33</v>
      </c>
      <c r="B36" s="102" t="s">
        <v>164</v>
      </c>
      <c r="C36" s="103" t="s">
        <v>23</v>
      </c>
      <c r="D36" s="104">
        <f>bv_abc4!F26</f>
        <v>63.302400000000006</v>
      </c>
    </row>
    <row r="37" spans="1:4" ht="26.4">
      <c r="A37" s="101" t="s">
        <v>34</v>
      </c>
      <c r="B37" s="102" t="s">
        <v>129</v>
      </c>
      <c r="C37" s="103" t="s">
        <v>114</v>
      </c>
      <c r="D37" s="104">
        <f>bv_abc4!F34</f>
        <v>0.68929599999999991</v>
      </c>
    </row>
    <row r="38" spans="1:4" ht="26.4">
      <c r="A38" s="101" t="s">
        <v>133</v>
      </c>
      <c r="B38" s="102" t="s">
        <v>127</v>
      </c>
      <c r="C38" s="103" t="s">
        <v>72</v>
      </c>
      <c r="D38" s="104">
        <f>bv_abc4!F35</f>
        <v>452.35049999999995</v>
      </c>
    </row>
    <row r="39" spans="1:4">
      <c r="A39" s="43"/>
      <c r="B39" s="44" t="s">
        <v>47</v>
      </c>
      <c r="C39" s="44" t="s">
        <v>0</v>
      </c>
      <c r="D39" s="45"/>
    </row>
    <row r="40" spans="1:4">
      <c r="A40" s="175"/>
      <c r="B40" s="176"/>
      <c r="C40" s="176"/>
      <c r="D40" s="176"/>
    </row>
  </sheetData>
  <mergeCells count="17">
    <mergeCell ref="A40:D40"/>
    <mergeCell ref="A11:D11"/>
    <mergeCell ref="A12:D12"/>
    <mergeCell ref="A13:D13"/>
    <mergeCell ref="A14:D14"/>
    <mergeCell ref="B2:D2"/>
    <mergeCell ref="B3:D3"/>
    <mergeCell ref="A19:D19"/>
    <mergeCell ref="A23:D23"/>
    <mergeCell ref="A24:D24"/>
    <mergeCell ref="A15:D15"/>
    <mergeCell ref="A18:D18"/>
    <mergeCell ref="A5:D5"/>
    <mergeCell ref="A7:A9"/>
    <mergeCell ref="B7:B9"/>
    <mergeCell ref="C7:C9"/>
    <mergeCell ref="D7:D9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2018)&amp;C&amp;P&amp;RЭ160000290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J33"/>
  <sheetViews>
    <sheetView zoomScaleNormal="100" zoomScaleSheetLayoutView="75" workbookViewId="0">
      <pane xSplit="2" topLeftCell="C1" activePane="topRight" state="frozen"/>
      <selection activeCell="K10" sqref="K10"/>
      <selection pane="topRight" activeCell="A4" sqref="A4"/>
    </sheetView>
  </sheetViews>
  <sheetFormatPr defaultColWidth="10.33203125" defaultRowHeight="13.2"/>
  <cols>
    <col min="1" max="1" width="5" style="1" customWidth="1"/>
    <col min="2" max="2" width="7" style="2" customWidth="1"/>
    <col min="3" max="3" width="93.109375" style="1" customWidth="1"/>
    <col min="4" max="4" width="20.6640625" style="1" customWidth="1"/>
    <col min="5" max="5" width="1.6640625" style="1" hidden="1" customWidth="1"/>
    <col min="6" max="6" width="0.109375" style="1" hidden="1" customWidth="1"/>
    <col min="7" max="7" width="10.6640625" style="1" hidden="1" customWidth="1"/>
    <col min="8" max="8" width="11.77734375" style="1" hidden="1" customWidth="1"/>
    <col min="9" max="10" width="0.109375" style="1" hidden="1" customWidth="1"/>
    <col min="11" max="16384" width="10.33203125" style="1"/>
  </cols>
  <sheetData>
    <row r="1" spans="2:10">
      <c r="C1" s="3" t="s">
        <v>49</v>
      </c>
    </row>
    <row r="2" spans="2:10" ht="15.6">
      <c r="C2" s="189" t="s">
        <v>50</v>
      </c>
      <c r="D2" s="189"/>
      <c r="E2" s="4"/>
      <c r="F2" s="5"/>
      <c r="G2" s="5"/>
      <c r="H2" s="6" t="s">
        <v>48</v>
      </c>
    </row>
    <row r="3" spans="2:10" ht="27" customHeight="1">
      <c r="C3" s="190"/>
      <c r="D3" s="190"/>
      <c r="E3" s="7"/>
    </row>
    <row r="4" spans="2:10" ht="78.75" customHeight="1">
      <c r="B4" s="8"/>
      <c r="C4" s="187" t="e">
        <f>#REF!</f>
        <v>#REF!</v>
      </c>
      <c r="D4" s="187"/>
      <c r="E4" s="3" t="s">
        <v>51</v>
      </c>
      <c r="G4" s="9"/>
      <c r="H4" s="9"/>
    </row>
    <row r="5" spans="2:10" ht="20.399999999999999">
      <c r="C5" s="10" t="s">
        <v>48</v>
      </c>
      <c r="D5" s="11"/>
      <c r="E5" s="3"/>
      <c r="G5" s="9"/>
      <c r="H5" s="9"/>
    </row>
    <row r="6" spans="2:10" ht="27" customHeight="1">
      <c r="C6" s="12"/>
      <c r="D6" s="13"/>
    </row>
    <row r="7" spans="2:10">
      <c r="C7" s="14"/>
      <c r="D7" s="13"/>
    </row>
    <row r="8" spans="2:10" ht="15.6">
      <c r="C8" s="15" t="s">
        <v>48</v>
      </c>
      <c r="D8" s="16"/>
    </row>
    <row r="9" spans="2:10" ht="17.399999999999999">
      <c r="B9" s="188" t="s">
        <v>52</v>
      </c>
      <c r="C9" s="186" t="s">
        <v>53</v>
      </c>
      <c r="D9" s="17" t="s">
        <v>54</v>
      </c>
      <c r="E9" s="18"/>
    </row>
    <row r="10" spans="2:10" ht="17.399999999999999">
      <c r="B10" s="188"/>
      <c r="C10" s="186"/>
      <c r="D10" s="19" t="s">
        <v>55</v>
      </c>
      <c r="E10" s="18"/>
    </row>
    <row r="11" spans="2:10">
      <c r="B11" s="20">
        <v>1</v>
      </c>
      <c r="C11" s="20">
        <v>2</v>
      </c>
      <c r="D11" s="21">
        <v>3</v>
      </c>
      <c r="E11" s="18"/>
    </row>
    <row r="12" spans="2:10" ht="26.25" customHeight="1">
      <c r="B12" s="22">
        <v>1</v>
      </c>
      <c r="C12" s="23" t="s">
        <v>56</v>
      </c>
      <c r="D12" s="24" t="e">
        <f>#REF!*#REF!/100+#REF!</f>
        <v>#REF!</v>
      </c>
      <c r="E12" s="18"/>
    </row>
    <row r="13" spans="2:10" ht="16.2" thickBot="1">
      <c r="B13" s="22">
        <v>2</v>
      </c>
      <c r="C13" s="23" t="s">
        <v>57</v>
      </c>
      <c r="D13" s="24" t="e">
        <f>#REF!+#REF!*#REF!/100+#REF!+#REF!*#REF!/100+#REF!+#REF!*#REF!/100</f>
        <v>#REF!</v>
      </c>
      <c r="J13" s="25"/>
    </row>
    <row r="14" spans="2:10" ht="36.75" customHeight="1">
      <c r="B14" s="22">
        <v>3</v>
      </c>
      <c r="C14" s="23" t="s">
        <v>58</v>
      </c>
      <c r="D14" s="24" t="e">
        <f>#REF!*#REF!/#REF!*#REF!</f>
        <v>#REF!</v>
      </c>
    </row>
    <row r="15" spans="2:10" ht="30.75" customHeight="1">
      <c r="B15" s="22">
        <v>4</v>
      </c>
      <c r="C15" s="23" t="s">
        <v>59</v>
      </c>
      <c r="D15" s="24" t="e">
        <f>#REF!</f>
        <v>#REF!</v>
      </c>
    </row>
    <row r="16" spans="2:10" ht="30.75" customHeight="1">
      <c r="B16" s="22">
        <v>5</v>
      </c>
      <c r="C16" s="23" t="s">
        <v>60</v>
      </c>
      <c r="D16" s="24" t="e">
        <f>(D13+D14+D15)*#REF!+('всп форма'!D13+'всп форма'!D14+'всп форма'!D15)*#REF!/100+(D13+D14+D15)*#REF!/100</f>
        <v>#REF!</v>
      </c>
    </row>
    <row r="17" spans="2:4" ht="33" customHeight="1">
      <c r="B17" s="22">
        <v>6</v>
      </c>
      <c r="C17" s="26" t="s">
        <v>61</v>
      </c>
      <c r="D17" s="24" t="e">
        <f>('всп форма'!D13+'всп форма'!D14+'всп форма'!D15+'всп форма'!D16)*#REF!/100+#REF!</f>
        <v>#REF!</v>
      </c>
    </row>
    <row r="18" spans="2:4" ht="29.25" customHeight="1">
      <c r="B18" s="22">
        <v>7</v>
      </c>
      <c r="C18" s="23" t="s">
        <v>62</v>
      </c>
      <c r="D18" s="24" t="e">
        <f>('всп форма'!D12+'всп форма'!D13+'всп форма'!D14+'всп форма'!D15+'всп форма'!D16+'всп форма'!D17)*#REF!/100</f>
        <v>#REF!</v>
      </c>
    </row>
    <row r="19" spans="2:4" ht="28.5" customHeight="1">
      <c r="B19" s="22">
        <v>8</v>
      </c>
      <c r="C19" s="23" t="s">
        <v>63</v>
      </c>
      <c r="D19" s="24" t="e">
        <f>('всп форма'!D13+'всп форма'!D14+'всп форма'!D15+'всп форма'!D16+'всп форма'!D17)*#REF!/100+#REF!</f>
        <v>#REF!</v>
      </c>
    </row>
    <row r="20" spans="2:4" ht="48" customHeight="1">
      <c r="B20" s="22">
        <v>9</v>
      </c>
      <c r="C20" s="23" t="s">
        <v>64</v>
      </c>
      <c r="D20" s="27" t="e">
        <f>('всп форма'!D12+'всп форма'!D13+'всп форма'!D14+'всп форма'!D15+'всп форма'!D16+'всп форма'!D17+'всп форма'!D18)*#REF!/100</f>
        <v>#REF!</v>
      </c>
    </row>
    <row r="21" spans="2:4" ht="24.75" customHeight="1">
      <c r="B21" s="22">
        <v>10</v>
      </c>
      <c r="C21" s="28" t="s">
        <v>65</v>
      </c>
      <c r="D21" s="29" t="e">
        <f>(D12+D13+D14+D15+D16+D17+D18+D19+D20)</f>
        <v>#REF!</v>
      </c>
    </row>
    <row r="22" spans="2:4" ht="25.5" customHeight="1">
      <c r="B22" s="22">
        <v>11</v>
      </c>
      <c r="C22" s="28" t="s">
        <v>66</v>
      </c>
      <c r="D22" s="29" t="e">
        <f>(D21-D19)*1.15+D19</f>
        <v>#REF!</v>
      </c>
    </row>
    <row r="23" spans="2:4">
      <c r="C23" s="30"/>
      <c r="D23" s="31"/>
    </row>
    <row r="24" spans="2:4" ht="15.6">
      <c r="C24" s="32" t="s">
        <v>67</v>
      </c>
      <c r="D24" s="33" t="s">
        <v>68</v>
      </c>
    </row>
    <row r="25" spans="2:4" ht="15.6">
      <c r="C25" s="34"/>
      <c r="D25" s="34"/>
    </row>
    <row r="26" spans="2:4" ht="15.6">
      <c r="C26" s="35" t="s">
        <v>69</v>
      </c>
      <c r="D26" s="33" t="s">
        <v>69</v>
      </c>
    </row>
    <row r="27" spans="2:4" ht="15.6">
      <c r="C27" s="35" t="s">
        <v>70</v>
      </c>
      <c r="D27" s="35" t="s">
        <v>70</v>
      </c>
    </row>
    <row r="29" spans="2:4" ht="54.9" customHeight="1"/>
    <row r="30" spans="2:4" ht="54.9" customHeight="1"/>
    <row r="31" spans="2:4" ht="54.9" customHeight="1"/>
    <row r="32" spans="2:4" ht="54.9" customHeight="1"/>
    <row r="33" ht="54.9" customHeight="1"/>
  </sheetData>
  <mergeCells count="4">
    <mergeCell ref="C9:C10"/>
    <mergeCell ref="C4:D4"/>
    <mergeCell ref="B9:B10"/>
    <mergeCell ref="C2:D3"/>
  </mergeCells>
  <phoneticPr fontId="1" type="noConversion"/>
  <printOptions horizontalCentered="1"/>
  <pageMargins left="1.1023622047244095" right="0.39370078740157483" top="0.62992125984251968" bottom="0.98425196850393704" header="0.51181102362204722" footer="0.51181102362204722"/>
  <pageSetup paperSize="9" scale="84" orientation="portrait" horizontalDpi="120" verticalDpi="144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J574"/>
  <sheetViews>
    <sheetView topLeftCell="A10" zoomScaleNormal="100" workbookViewId="0">
      <selection activeCell="G30" sqref="G30:G31"/>
    </sheetView>
  </sheetViews>
  <sheetFormatPr defaultColWidth="9.33203125" defaultRowHeight="14.4"/>
  <cols>
    <col min="1" max="1" width="15.33203125" style="105" customWidth="1"/>
    <col min="2" max="2" width="10.77734375" style="106" customWidth="1"/>
    <col min="3" max="4" width="9.33203125" style="105"/>
    <col min="5" max="5" width="11" style="105" customWidth="1"/>
    <col min="6" max="6" width="12.109375" style="105" customWidth="1"/>
    <col min="7" max="7" width="14.77734375" style="105" customWidth="1"/>
    <col min="8" max="8" width="13.44140625" style="105" customWidth="1"/>
    <col min="9" max="16384" width="9.33203125" style="105"/>
  </cols>
  <sheetData>
    <row r="1" spans="1:10" ht="24" customHeight="1">
      <c r="A1" s="218" t="s">
        <v>95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39" customHeight="1">
      <c r="A2" s="219" t="s">
        <v>182</v>
      </c>
      <c r="B2" s="220"/>
      <c r="C2" s="220"/>
      <c r="D2" s="220"/>
      <c r="E2" s="220"/>
      <c r="F2" s="220"/>
      <c r="G2" s="220"/>
      <c r="H2" s="220"/>
      <c r="I2" s="220"/>
      <c r="J2" s="221"/>
    </row>
    <row r="3" spans="1:10" ht="11.25" customHeight="1">
      <c r="A3" s="220"/>
      <c r="B3" s="220"/>
      <c r="C3" s="220"/>
      <c r="D3" s="220"/>
      <c r="E3" s="220"/>
      <c r="F3" s="220"/>
      <c r="G3" s="220"/>
      <c r="H3" s="220"/>
      <c r="I3" s="220"/>
      <c r="J3" s="221"/>
    </row>
    <row r="4" spans="1:10">
      <c r="A4" s="222" t="s">
        <v>96</v>
      </c>
      <c r="B4" s="222"/>
      <c r="C4" s="222"/>
      <c r="D4" s="222"/>
      <c r="E4" s="222"/>
      <c r="F4" s="222"/>
      <c r="G4" s="222"/>
      <c r="H4" s="222"/>
      <c r="I4" s="222"/>
      <c r="J4" s="222"/>
    </row>
    <row r="5" spans="1:10" ht="48.75" customHeight="1">
      <c r="A5" s="223" t="s">
        <v>165</v>
      </c>
      <c r="B5" s="224"/>
      <c r="C5" s="224"/>
      <c r="D5" s="224"/>
      <c r="E5" s="224"/>
      <c r="F5" s="224"/>
      <c r="G5" s="224"/>
      <c r="H5" s="224"/>
      <c r="I5" s="224"/>
      <c r="J5" s="224"/>
    </row>
    <row r="6" spans="1:10" ht="18">
      <c r="A6" s="225" t="s">
        <v>97</v>
      </c>
      <c r="B6" s="225"/>
      <c r="C6" s="225"/>
      <c r="D6" s="225"/>
      <c r="E6" s="225"/>
      <c r="F6" s="225"/>
      <c r="G6" s="225"/>
      <c r="H6" s="225"/>
      <c r="I6" s="225"/>
      <c r="J6" s="225"/>
    </row>
    <row r="7" spans="1:10" ht="15.6">
      <c r="A7" s="217" t="s">
        <v>98</v>
      </c>
      <c r="B7" s="217"/>
      <c r="C7" s="217"/>
      <c r="D7" s="217"/>
      <c r="E7" s="217"/>
      <c r="F7" s="217"/>
      <c r="G7" s="217"/>
      <c r="H7" s="217"/>
      <c r="I7" s="217"/>
      <c r="J7" s="217"/>
    </row>
    <row r="8" spans="1:10" ht="17.25" customHeight="1">
      <c r="C8" s="206" t="s">
        <v>99</v>
      </c>
      <c r="D8" s="206"/>
      <c r="E8" s="207" t="s">
        <v>166</v>
      </c>
      <c r="F8" s="209" t="s">
        <v>167</v>
      </c>
      <c r="G8" s="209"/>
      <c r="H8" s="107"/>
      <c r="I8" s="107"/>
    </row>
    <row r="9" spans="1:10" ht="15.75" customHeight="1">
      <c r="C9" s="206"/>
      <c r="D9" s="206"/>
      <c r="E9" s="208"/>
      <c r="F9" s="209"/>
      <c r="G9" s="209"/>
      <c r="H9" s="107"/>
      <c r="I9" s="107"/>
    </row>
    <row r="10" spans="1:10" ht="20.25" customHeight="1">
      <c r="C10" s="210" t="s">
        <v>175</v>
      </c>
      <c r="D10" s="210"/>
      <c r="E10" s="108">
        <v>120</v>
      </c>
      <c r="F10" s="211">
        <v>0.41</v>
      </c>
      <c r="G10" s="211"/>
      <c r="H10" s="107"/>
      <c r="I10" s="107"/>
    </row>
    <row r="11" spans="1:10" ht="20.25" customHeight="1">
      <c r="A11" s="109"/>
      <c r="B11" s="110"/>
      <c r="C11" s="109"/>
      <c r="D11" s="111"/>
      <c r="E11" s="111"/>
      <c r="F11" s="107"/>
      <c r="G11" s="107"/>
      <c r="H11" s="107"/>
      <c r="I11" s="107"/>
    </row>
    <row r="12" spans="1:10" ht="17.25" customHeight="1">
      <c r="A12" s="212" t="s">
        <v>100</v>
      </c>
      <c r="B12" s="198"/>
      <c r="C12" s="198"/>
      <c r="D12" s="198"/>
      <c r="E12" s="198"/>
      <c r="F12" s="198"/>
      <c r="G12" s="198"/>
      <c r="H12" s="198"/>
      <c r="I12" s="198"/>
      <c r="J12" s="213"/>
    </row>
    <row r="13" spans="1:10" ht="18" customHeight="1">
      <c r="A13" s="214" t="s">
        <v>176</v>
      </c>
      <c r="B13" s="214"/>
      <c r="C13" s="214"/>
      <c r="D13" s="214"/>
      <c r="E13" s="214"/>
      <c r="F13" s="214"/>
      <c r="G13" s="214"/>
      <c r="H13" s="214"/>
      <c r="I13" s="214"/>
    </row>
    <row r="14" spans="1:10" ht="49.5" customHeight="1">
      <c r="A14" s="215" t="s">
        <v>125</v>
      </c>
      <c r="B14" s="216"/>
      <c r="C14" s="216"/>
      <c r="D14" s="216"/>
      <c r="E14" s="216"/>
      <c r="F14" s="216"/>
      <c r="G14" s="216"/>
      <c r="H14" s="216"/>
      <c r="I14" s="216"/>
      <c r="J14" s="216"/>
    </row>
    <row r="15" spans="1:10" s="112" customFormat="1" ht="18.75" customHeight="1">
      <c r="A15" s="199" t="s">
        <v>110</v>
      </c>
      <c r="B15" s="199"/>
      <c r="C15" s="199"/>
      <c r="D15" s="199"/>
      <c r="E15" s="199"/>
      <c r="F15" s="199"/>
      <c r="G15" s="199"/>
      <c r="H15" s="199"/>
      <c r="I15" s="199"/>
      <c r="J15" s="199"/>
    </row>
    <row r="16" spans="1:10" ht="17.25" customHeight="1">
      <c r="A16" s="215" t="s">
        <v>111</v>
      </c>
      <c r="B16" s="215"/>
      <c r="C16" s="215"/>
      <c r="D16" s="215"/>
      <c r="E16" s="215"/>
      <c r="F16" s="215"/>
      <c r="G16" s="215"/>
      <c r="H16" s="215"/>
      <c r="I16" s="215"/>
      <c r="J16" s="215"/>
    </row>
    <row r="17" spans="1:10" ht="17.399999999999999">
      <c r="A17" s="200" t="s">
        <v>177</v>
      </c>
      <c r="B17" s="200"/>
      <c r="C17" s="200"/>
      <c r="D17" s="200"/>
      <c r="E17" s="200"/>
      <c r="F17" s="200"/>
      <c r="G17" s="200"/>
      <c r="H17" s="200"/>
      <c r="I17" s="200"/>
      <c r="J17" s="200"/>
    </row>
    <row r="18" spans="1:10" ht="47.25" customHeight="1">
      <c r="A18" s="205" t="s">
        <v>101</v>
      </c>
      <c r="B18" s="205"/>
      <c r="C18" s="205"/>
      <c r="D18" s="205"/>
      <c r="E18" s="205"/>
      <c r="F18" s="205"/>
      <c r="G18" s="205"/>
      <c r="H18" s="205"/>
      <c r="I18" s="205"/>
      <c r="J18" s="205"/>
    </row>
    <row r="19" spans="1:10">
      <c r="A19" s="197" t="s">
        <v>168</v>
      </c>
      <c r="B19" s="197"/>
      <c r="C19" s="197"/>
      <c r="D19" s="197"/>
      <c r="E19" s="197"/>
      <c r="F19" s="197"/>
      <c r="G19" s="197"/>
      <c r="H19" s="197"/>
      <c r="I19" s="197"/>
      <c r="J19" s="198"/>
    </row>
    <row r="20" spans="1:10" ht="17.25" customHeight="1">
      <c r="A20" s="199" t="s">
        <v>169</v>
      </c>
      <c r="B20" s="199"/>
      <c r="C20" s="199"/>
      <c r="D20" s="199"/>
      <c r="E20" s="199"/>
      <c r="F20" s="199"/>
      <c r="G20" s="199"/>
      <c r="H20" s="199"/>
      <c r="I20" s="199"/>
      <c r="J20" s="199"/>
    </row>
    <row r="21" spans="1:10" ht="17.25" customHeight="1">
      <c r="A21" s="200" t="s">
        <v>178</v>
      </c>
      <c r="B21" s="200"/>
      <c r="C21" s="200"/>
      <c r="D21" s="200"/>
      <c r="E21" s="200"/>
      <c r="F21" s="200"/>
      <c r="G21" s="200"/>
      <c r="H21" s="200"/>
      <c r="I21" s="200"/>
      <c r="J21" s="200"/>
    </row>
    <row r="22" spans="1:10" ht="17.25" customHeight="1">
      <c r="A22" s="201"/>
      <c r="B22" s="202"/>
      <c r="C22" s="203"/>
      <c r="D22" s="113"/>
      <c r="E22" s="113"/>
      <c r="F22" s="113"/>
      <c r="G22" s="113"/>
      <c r="H22" s="113"/>
      <c r="I22" s="113"/>
    </row>
    <row r="23" spans="1:10">
      <c r="A23" s="204" t="s">
        <v>102</v>
      </c>
      <c r="B23" s="204"/>
      <c r="C23" s="204"/>
      <c r="D23" s="204"/>
      <c r="E23" s="204"/>
      <c r="F23" s="204"/>
      <c r="G23" s="204"/>
      <c r="H23" s="204"/>
      <c r="I23" s="203"/>
      <c r="J23" s="203"/>
    </row>
    <row r="24" spans="1:10" ht="15" customHeight="1">
      <c r="A24" s="114"/>
      <c r="B24" s="192" t="s">
        <v>103</v>
      </c>
      <c r="C24" s="192" t="s">
        <v>104</v>
      </c>
      <c r="D24" s="192" t="s">
        <v>170</v>
      </c>
      <c r="E24" s="192" t="s">
        <v>105</v>
      </c>
      <c r="F24" s="192" t="s">
        <v>106</v>
      </c>
      <c r="G24" s="192" t="s">
        <v>126</v>
      </c>
      <c r="H24" s="194" t="s">
        <v>171</v>
      </c>
      <c r="I24" s="115"/>
    </row>
    <row r="25" spans="1:10" ht="36.75" customHeight="1">
      <c r="B25" s="193"/>
      <c r="C25" s="193"/>
      <c r="D25" s="193"/>
      <c r="E25" s="193"/>
      <c r="F25" s="193"/>
      <c r="G25" s="193"/>
      <c r="H25" s="195"/>
      <c r="I25" s="115"/>
    </row>
    <row r="26" spans="1:10" ht="15.6">
      <c r="B26" s="116" t="s">
        <v>179</v>
      </c>
      <c r="C26" s="117">
        <v>80</v>
      </c>
      <c r="D26" s="117">
        <f>3.14*0.82*10</f>
        <v>25.747999999999998</v>
      </c>
      <c r="E26" s="117">
        <v>0.41</v>
      </c>
      <c r="F26" s="118">
        <f>D26*E26</f>
        <v>10.556679999999998</v>
      </c>
      <c r="G26" s="118">
        <f>3.14*(0.82+0.08)*0.08*2*10</f>
        <v>4.5215999999999994</v>
      </c>
      <c r="H26" s="119">
        <f>(3.14*(0.82+2*0.08)+0.05)*10</f>
        <v>31.271999999999998</v>
      </c>
      <c r="I26" s="107"/>
    </row>
    <row r="27" spans="1:10">
      <c r="B27" s="120"/>
      <c r="C27" s="121"/>
      <c r="D27" s="121"/>
      <c r="E27" s="121"/>
      <c r="F27" s="122"/>
      <c r="G27" s="122"/>
      <c r="H27" s="122"/>
      <c r="I27" s="107"/>
    </row>
    <row r="28" spans="1:10">
      <c r="B28" s="123"/>
      <c r="C28" s="124"/>
      <c r="D28" s="124"/>
      <c r="E28" s="124"/>
      <c r="F28" s="124"/>
      <c r="G28" s="125"/>
      <c r="H28" s="124"/>
      <c r="I28" s="107"/>
    </row>
    <row r="29" spans="1:10" s="107" customFormat="1" ht="12.75" customHeight="1">
      <c r="A29" s="126"/>
      <c r="B29" s="196" t="s">
        <v>172</v>
      </c>
      <c r="C29" s="196"/>
      <c r="D29" s="196"/>
      <c r="E29" s="196"/>
      <c r="F29" s="196"/>
      <c r="G29" s="127">
        <v>140</v>
      </c>
      <c r="H29" s="127" t="s">
        <v>107</v>
      </c>
      <c r="I29" s="115"/>
    </row>
    <row r="30" spans="1:10" s="107" customFormat="1" ht="15" customHeight="1">
      <c r="A30" s="115"/>
      <c r="B30" s="192" t="s">
        <v>103</v>
      </c>
      <c r="C30" s="192" t="s">
        <v>104</v>
      </c>
      <c r="D30" s="192" t="s">
        <v>170</v>
      </c>
      <c r="E30" s="192" t="s">
        <v>105</v>
      </c>
      <c r="F30" s="192" t="s">
        <v>106</v>
      </c>
      <c r="G30" s="192" t="s">
        <v>126</v>
      </c>
      <c r="H30" s="194" t="s">
        <v>171</v>
      </c>
      <c r="I30" s="115"/>
    </row>
    <row r="31" spans="1:10" s="107" customFormat="1" ht="27.75" customHeight="1">
      <c r="A31" s="115"/>
      <c r="B31" s="193"/>
      <c r="C31" s="193"/>
      <c r="D31" s="193"/>
      <c r="E31" s="193"/>
      <c r="F31" s="193"/>
      <c r="G31" s="193"/>
      <c r="H31" s="195"/>
      <c r="I31" s="115"/>
    </row>
    <row r="32" spans="1:10" s="107" customFormat="1" ht="15.6">
      <c r="B32" s="116" t="str">
        <f>B26</f>
        <v>Д-820</v>
      </c>
      <c r="C32" s="117">
        <f>C26</f>
        <v>80</v>
      </c>
      <c r="D32" s="117">
        <f>25.748/10*G29</f>
        <v>360.47200000000004</v>
      </c>
      <c r="E32" s="117">
        <f>E26</f>
        <v>0.41</v>
      </c>
      <c r="F32" s="128">
        <f>10.5567/10*G29</f>
        <v>147.79379999999998</v>
      </c>
      <c r="G32" s="128">
        <f>4.5216/10*G29</f>
        <v>63.302399999999999</v>
      </c>
      <c r="H32" s="148">
        <f>31.27/10*G29</f>
        <v>437.78</v>
      </c>
      <c r="I32" s="115"/>
    </row>
    <row r="33" spans="1:10">
      <c r="B33" s="129"/>
      <c r="C33" s="130"/>
      <c r="D33" s="130"/>
      <c r="E33" s="106"/>
      <c r="F33" s="124"/>
      <c r="G33" s="125"/>
      <c r="H33" s="130"/>
      <c r="I33" s="107"/>
    </row>
    <row r="34" spans="1:10">
      <c r="B34" s="129"/>
      <c r="C34" s="130"/>
      <c r="D34" s="130"/>
      <c r="E34" s="106"/>
      <c r="F34" s="124"/>
      <c r="G34" s="125"/>
      <c r="H34" s="130"/>
      <c r="I34" s="107"/>
    </row>
    <row r="35" spans="1:10">
      <c r="A35" s="129"/>
      <c r="B35" s="130"/>
      <c r="C35" s="107" t="s">
        <v>48</v>
      </c>
      <c r="D35" s="107"/>
      <c r="E35" s="107"/>
      <c r="F35" s="107"/>
      <c r="G35" s="107"/>
      <c r="H35" s="107"/>
      <c r="I35" s="107"/>
    </row>
    <row r="36" spans="1:10" ht="15.6">
      <c r="A36" s="191" t="s">
        <v>112</v>
      </c>
      <c r="B36" s="191"/>
      <c r="C36" s="191"/>
      <c r="D36" s="191"/>
      <c r="E36" s="191"/>
      <c r="F36" s="191"/>
      <c r="G36" s="191"/>
      <c r="H36" s="191"/>
      <c r="I36" s="191"/>
      <c r="J36" s="191"/>
    </row>
    <row r="37" spans="1:10" ht="15.6">
      <c r="A37" s="131"/>
      <c r="B37" s="132"/>
      <c r="C37" s="131"/>
      <c r="D37" s="131"/>
      <c r="E37" s="131"/>
      <c r="F37" s="131"/>
      <c r="G37" s="131"/>
      <c r="H37" s="131"/>
      <c r="I37" s="131"/>
      <c r="J37" s="131"/>
    </row>
    <row r="38" spans="1:10" ht="15.6">
      <c r="A38" s="131"/>
      <c r="B38" s="131"/>
      <c r="C38" s="131"/>
      <c r="D38" s="131"/>
      <c r="E38" s="131"/>
      <c r="F38" s="131"/>
      <c r="G38" s="131"/>
      <c r="H38" s="131"/>
      <c r="I38" s="131"/>
      <c r="J38" s="131"/>
    </row>
    <row r="39" spans="1:10" ht="15.6">
      <c r="A39" s="131"/>
      <c r="B39" s="132"/>
      <c r="C39" s="131"/>
      <c r="D39" s="131"/>
      <c r="E39" s="131"/>
      <c r="F39" s="131"/>
      <c r="G39" s="131"/>
      <c r="H39" s="131"/>
      <c r="I39" s="131"/>
      <c r="J39" s="131"/>
    </row>
    <row r="40" spans="1:10" ht="15.6">
      <c r="A40" s="131"/>
      <c r="B40" s="132"/>
      <c r="C40" s="133" t="s">
        <v>113</v>
      </c>
      <c r="D40" s="134"/>
      <c r="E40" s="134"/>
      <c r="F40" s="134"/>
      <c r="G40" s="134" t="s">
        <v>108</v>
      </c>
      <c r="H40" s="135"/>
      <c r="I40" s="131"/>
      <c r="J40" s="131"/>
    </row>
    <row r="41" spans="1:10">
      <c r="A41" s="107"/>
      <c r="B41" s="130"/>
      <c r="C41" s="107"/>
      <c r="D41" s="107"/>
      <c r="E41" s="107"/>
      <c r="F41" s="107"/>
      <c r="G41" s="107"/>
      <c r="H41" s="107"/>
      <c r="I41" s="107"/>
    </row>
    <row r="42" spans="1:10">
      <c r="A42" s="107"/>
      <c r="B42" s="130"/>
      <c r="C42" s="107"/>
      <c r="D42" s="107"/>
      <c r="E42" s="107"/>
      <c r="F42" s="107"/>
      <c r="G42" s="107"/>
      <c r="H42" s="107"/>
      <c r="I42" s="107"/>
    </row>
    <row r="43" spans="1:10">
      <c r="A43" s="107"/>
      <c r="B43" s="130"/>
      <c r="C43" s="107"/>
      <c r="D43" s="107"/>
      <c r="E43" s="107"/>
      <c r="F43" s="107"/>
      <c r="G43" s="107"/>
      <c r="H43" s="107"/>
      <c r="I43" s="107"/>
    </row>
    <row r="44" spans="1:10">
      <c r="A44" s="107"/>
      <c r="B44" s="130"/>
      <c r="C44" s="107"/>
      <c r="D44" s="107"/>
      <c r="E44" s="107"/>
      <c r="F44" s="107"/>
      <c r="G44" s="107"/>
      <c r="H44" s="107"/>
      <c r="I44" s="107"/>
    </row>
    <row r="45" spans="1:10">
      <c r="A45" s="107"/>
      <c r="B45" s="130"/>
      <c r="C45" s="107"/>
      <c r="D45" s="107"/>
      <c r="E45" s="107"/>
      <c r="F45" s="107"/>
      <c r="G45" s="107"/>
      <c r="H45" s="107"/>
      <c r="I45" s="107"/>
    </row>
    <row r="46" spans="1:10">
      <c r="A46" s="107"/>
      <c r="B46" s="130"/>
      <c r="C46" s="107"/>
      <c r="D46" s="107"/>
      <c r="E46" s="107"/>
      <c r="F46" s="107"/>
      <c r="G46" s="107"/>
      <c r="H46" s="107"/>
      <c r="I46" s="107"/>
    </row>
    <row r="47" spans="1:10">
      <c r="A47" s="107"/>
      <c r="B47" s="130"/>
      <c r="C47" s="107"/>
      <c r="D47" s="107"/>
      <c r="E47" s="107"/>
      <c r="F47" s="107"/>
      <c r="G47" s="107"/>
      <c r="H47" s="107"/>
      <c r="I47" s="107"/>
    </row>
    <row r="48" spans="1:10">
      <c r="A48" s="107"/>
      <c r="B48" s="130"/>
      <c r="C48" s="107"/>
      <c r="D48" s="107"/>
      <c r="E48" s="107"/>
      <c r="F48" s="107"/>
      <c r="G48" s="107"/>
      <c r="H48" s="107"/>
      <c r="I48" s="107"/>
    </row>
    <row r="49" spans="1:9">
      <c r="A49" s="107"/>
      <c r="B49" s="130"/>
      <c r="C49" s="107"/>
      <c r="D49" s="107"/>
      <c r="E49" s="107"/>
      <c r="F49" s="107"/>
      <c r="G49" s="107"/>
      <c r="H49" s="107"/>
      <c r="I49" s="107"/>
    </row>
    <row r="50" spans="1:9">
      <c r="A50" s="107"/>
      <c r="B50" s="130"/>
      <c r="C50" s="107"/>
      <c r="D50" s="107"/>
      <c r="E50" s="107"/>
      <c r="F50" s="107"/>
      <c r="G50" s="107"/>
      <c r="H50" s="107"/>
      <c r="I50" s="107"/>
    </row>
    <row r="51" spans="1:9">
      <c r="A51" s="107"/>
      <c r="B51" s="130"/>
      <c r="C51" s="107"/>
      <c r="D51" s="107"/>
      <c r="E51" s="107"/>
      <c r="F51" s="107"/>
      <c r="G51" s="107"/>
      <c r="H51" s="107"/>
      <c r="I51" s="107"/>
    </row>
    <row r="52" spans="1:9">
      <c r="A52" s="107"/>
      <c r="B52" s="130"/>
      <c r="C52" s="107"/>
      <c r="D52" s="107"/>
      <c r="E52" s="107"/>
      <c r="F52" s="107"/>
      <c r="G52" s="107"/>
      <c r="H52" s="107"/>
      <c r="I52" s="107"/>
    </row>
    <row r="53" spans="1:9">
      <c r="A53" s="107"/>
      <c r="B53" s="130"/>
      <c r="C53" s="107"/>
      <c r="D53" s="107"/>
      <c r="E53" s="107"/>
      <c r="F53" s="107"/>
      <c r="G53" s="107"/>
      <c r="H53" s="107"/>
      <c r="I53" s="107"/>
    </row>
    <row r="54" spans="1:9">
      <c r="A54" s="107"/>
      <c r="B54" s="130"/>
      <c r="C54" s="107"/>
      <c r="D54" s="107"/>
      <c r="E54" s="107"/>
      <c r="F54" s="107"/>
      <c r="G54" s="107"/>
      <c r="H54" s="107"/>
      <c r="I54" s="107"/>
    </row>
    <row r="55" spans="1:9">
      <c r="A55" s="107"/>
      <c r="B55" s="130"/>
      <c r="C55" s="107"/>
      <c r="D55" s="107"/>
      <c r="E55" s="107"/>
      <c r="F55" s="107"/>
      <c r="G55" s="107"/>
      <c r="H55" s="107"/>
      <c r="I55" s="107"/>
    </row>
    <row r="56" spans="1:9">
      <c r="A56" s="107"/>
      <c r="B56" s="130"/>
      <c r="C56" s="107"/>
      <c r="D56" s="107"/>
      <c r="E56" s="107"/>
      <c r="F56" s="107"/>
      <c r="G56" s="107"/>
      <c r="H56" s="107"/>
      <c r="I56" s="107"/>
    </row>
    <row r="57" spans="1:9">
      <c r="A57" s="107"/>
      <c r="B57" s="130"/>
      <c r="C57" s="107"/>
      <c r="D57" s="107"/>
      <c r="E57" s="107"/>
      <c r="F57" s="107"/>
      <c r="G57" s="107"/>
      <c r="H57" s="107"/>
      <c r="I57" s="107"/>
    </row>
    <row r="58" spans="1:9">
      <c r="A58" s="107"/>
      <c r="B58" s="130"/>
      <c r="C58" s="107"/>
      <c r="D58" s="107"/>
      <c r="E58" s="107"/>
      <c r="F58" s="107"/>
      <c r="G58" s="107"/>
      <c r="H58" s="107"/>
      <c r="I58" s="107"/>
    </row>
    <row r="59" spans="1:9">
      <c r="A59" s="107"/>
      <c r="B59" s="130"/>
      <c r="C59" s="107"/>
      <c r="D59" s="107"/>
      <c r="E59" s="107"/>
      <c r="F59" s="107"/>
      <c r="G59" s="107"/>
      <c r="H59" s="107"/>
      <c r="I59" s="107"/>
    </row>
    <row r="60" spans="1:9">
      <c r="A60" s="107"/>
      <c r="B60" s="130"/>
      <c r="C60" s="107"/>
      <c r="D60" s="107"/>
      <c r="E60" s="107"/>
      <c r="F60" s="107"/>
      <c r="G60" s="107"/>
      <c r="H60" s="107"/>
      <c r="I60" s="107"/>
    </row>
    <row r="61" spans="1:9">
      <c r="A61" s="107"/>
      <c r="B61" s="130"/>
      <c r="C61" s="107"/>
      <c r="D61" s="107"/>
      <c r="E61" s="107"/>
      <c r="F61" s="107"/>
      <c r="G61" s="107"/>
      <c r="H61" s="107"/>
      <c r="I61" s="107"/>
    </row>
    <row r="62" spans="1:9">
      <c r="A62" s="107"/>
      <c r="B62" s="130"/>
      <c r="C62" s="107"/>
      <c r="D62" s="107"/>
      <c r="E62" s="107"/>
      <c r="F62" s="107"/>
      <c r="G62" s="107"/>
      <c r="H62" s="107"/>
      <c r="I62" s="107"/>
    </row>
    <row r="63" spans="1:9">
      <c r="A63" s="107"/>
      <c r="B63" s="130"/>
      <c r="C63" s="107"/>
      <c r="D63" s="107"/>
      <c r="E63" s="107"/>
      <c r="F63" s="107"/>
      <c r="G63" s="107"/>
      <c r="H63" s="107"/>
      <c r="I63" s="107"/>
    </row>
    <row r="64" spans="1:9">
      <c r="A64" s="107"/>
      <c r="B64" s="130"/>
      <c r="C64" s="107"/>
      <c r="D64" s="107"/>
      <c r="E64" s="107"/>
      <c r="F64" s="107"/>
      <c r="G64" s="107"/>
      <c r="H64" s="107"/>
      <c r="I64" s="107"/>
    </row>
    <row r="65" spans="1:9">
      <c r="A65" s="107"/>
      <c r="B65" s="130"/>
      <c r="C65" s="107"/>
      <c r="D65" s="107"/>
      <c r="E65" s="107"/>
      <c r="F65" s="107"/>
      <c r="G65" s="107"/>
      <c r="H65" s="107"/>
      <c r="I65" s="107"/>
    </row>
    <row r="66" spans="1:9">
      <c r="A66" s="107"/>
      <c r="B66" s="130"/>
      <c r="C66" s="107"/>
      <c r="D66" s="107"/>
      <c r="E66" s="107"/>
      <c r="F66" s="107"/>
      <c r="G66" s="107"/>
      <c r="H66" s="107"/>
      <c r="I66" s="107"/>
    </row>
    <row r="67" spans="1:9">
      <c r="A67" s="107"/>
      <c r="B67" s="130"/>
      <c r="C67" s="107"/>
      <c r="D67" s="107"/>
      <c r="E67" s="107"/>
      <c r="F67" s="107"/>
      <c r="G67" s="107"/>
      <c r="H67" s="107"/>
      <c r="I67" s="107"/>
    </row>
    <row r="68" spans="1:9">
      <c r="A68" s="107"/>
      <c r="B68" s="130"/>
      <c r="C68" s="107"/>
      <c r="D68" s="107"/>
      <c r="E68" s="107"/>
      <c r="F68" s="107"/>
      <c r="G68" s="107"/>
      <c r="H68" s="107"/>
      <c r="I68" s="107"/>
    </row>
    <row r="69" spans="1:9">
      <c r="A69" s="107"/>
      <c r="B69" s="130"/>
      <c r="C69" s="107"/>
      <c r="D69" s="107"/>
      <c r="E69" s="107"/>
      <c r="F69" s="107"/>
      <c r="G69" s="107"/>
      <c r="H69" s="107"/>
      <c r="I69" s="107"/>
    </row>
    <row r="70" spans="1:9">
      <c r="A70" s="107"/>
      <c r="B70" s="130"/>
      <c r="C70" s="107"/>
      <c r="D70" s="107"/>
      <c r="E70" s="107"/>
      <c r="F70" s="107"/>
      <c r="G70" s="107"/>
      <c r="H70" s="107"/>
      <c r="I70" s="107"/>
    </row>
    <row r="71" spans="1:9">
      <c r="A71" s="107"/>
      <c r="B71" s="130"/>
      <c r="C71" s="107"/>
      <c r="D71" s="107"/>
      <c r="E71" s="107"/>
      <c r="F71" s="107"/>
      <c r="G71" s="107"/>
      <c r="H71" s="107"/>
      <c r="I71" s="107"/>
    </row>
    <row r="72" spans="1:9">
      <c r="A72" s="107"/>
      <c r="B72" s="130"/>
      <c r="C72" s="107"/>
      <c r="D72" s="107"/>
      <c r="E72" s="107"/>
      <c r="F72" s="107"/>
      <c r="G72" s="107"/>
      <c r="H72" s="107"/>
      <c r="I72" s="107"/>
    </row>
    <row r="73" spans="1:9">
      <c r="A73" s="107"/>
      <c r="B73" s="130"/>
      <c r="C73" s="107"/>
      <c r="D73" s="107"/>
      <c r="E73" s="107"/>
      <c r="F73" s="107"/>
      <c r="G73" s="107"/>
      <c r="H73" s="107"/>
      <c r="I73" s="107"/>
    </row>
    <row r="74" spans="1:9">
      <c r="A74" s="107"/>
      <c r="B74" s="130"/>
      <c r="C74" s="107"/>
      <c r="D74" s="107"/>
      <c r="E74" s="107"/>
      <c r="F74" s="107"/>
      <c r="G74" s="107"/>
      <c r="H74" s="107"/>
      <c r="I74" s="107"/>
    </row>
    <row r="75" spans="1:9">
      <c r="A75" s="107"/>
      <c r="B75" s="130"/>
      <c r="C75" s="107"/>
      <c r="D75" s="107"/>
      <c r="E75" s="107"/>
      <c r="F75" s="107"/>
      <c r="G75" s="107"/>
      <c r="H75" s="107"/>
      <c r="I75" s="107"/>
    </row>
    <row r="76" spans="1:9">
      <c r="A76" s="107"/>
      <c r="B76" s="130"/>
      <c r="C76" s="107"/>
      <c r="D76" s="107"/>
      <c r="E76" s="107"/>
      <c r="F76" s="107"/>
      <c r="G76" s="107"/>
      <c r="H76" s="107"/>
      <c r="I76" s="107"/>
    </row>
    <row r="77" spans="1:9">
      <c r="A77" s="107"/>
      <c r="B77" s="130"/>
      <c r="C77" s="107"/>
      <c r="D77" s="107"/>
      <c r="E77" s="107"/>
      <c r="F77" s="107"/>
      <c r="G77" s="107"/>
      <c r="H77" s="107"/>
      <c r="I77" s="107"/>
    </row>
    <row r="78" spans="1:9">
      <c r="A78" s="107"/>
      <c r="B78" s="130"/>
      <c r="C78" s="107"/>
      <c r="D78" s="107"/>
      <c r="E78" s="107"/>
      <c r="F78" s="107"/>
      <c r="G78" s="107"/>
      <c r="H78" s="107"/>
      <c r="I78" s="107"/>
    </row>
    <row r="79" spans="1:9">
      <c r="A79" s="107"/>
      <c r="B79" s="130"/>
      <c r="C79" s="107"/>
      <c r="D79" s="107"/>
      <c r="E79" s="107"/>
      <c r="F79" s="107"/>
      <c r="G79" s="107"/>
      <c r="H79" s="107"/>
      <c r="I79" s="107"/>
    </row>
    <row r="80" spans="1:9">
      <c r="A80" s="107"/>
      <c r="B80" s="130"/>
      <c r="C80" s="107"/>
      <c r="D80" s="107"/>
      <c r="E80" s="107"/>
      <c r="F80" s="107"/>
      <c r="G80" s="107"/>
      <c r="H80" s="107"/>
      <c r="I80" s="107"/>
    </row>
    <row r="81" spans="1:9">
      <c r="A81" s="107"/>
      <c r="B81" s="130"/>
      <c r="C81" s="107"/>
      <c r="D81" s="107"/>
      <c r="E81" s="107"/>
      <c r="F81" s="107"/>
      <c r="G81" s="107"/>
      <c r="H81" s="107"/>
      <c r="I81" s="107"/>
    </row>
    <row r="82" spans="1:9">
      <c r="A82" s="107"/>
      <c r="B82" s="130"/>
      <c r="C82" s="107"/>
      <c r="D82" s="107"/>
      <c r="E82" s="107"/>
      <c r="F82" s="107"/>
      <c r="G82" s="107"/>
      <c r="H82" s="107"/>
      <c r="I82" s="107"/>
    </row>
    <row r="83" spans="1:9">
      <c r="A83" s="107"/>
      <c r="B83" s="130"/>
      <c r="C83" s="107"/>
      <c r="D83" s="107"/>
      <c r="E83" s="107"/>
      <c r="F83" s="107"/>
      <c r="G83" s="107"/>
      <c r="H83" s="107"/>
      <c r="I83" s="107"/>
    </row>
    <row r="84" spans="1:9">
      <c r="A84" s="107"/>
      <c r="B84" s="130"/>
      <c r="C84" s="107"/>
      <c r="D84" s="107"/>
      <c r="E84" s="107"/>
      <c r="F84" s="107"/>
      <c r="G84" s="107"/>
      <c r="H84" s="107"/>
      <c r="I84" s="107"/>
    </row>
    <row r="85" spans="1:9">
      <c r="A85" s="107"/>
      <c r="B85" s="130"/>
      <c r="C85" s="107"/>
      <c r="D85" s="107"/>
      <c r="E85" s="107"/>
      <c r="F85" s="107"/>
      <c r="G85" s="107"/>
      <c r="H85" s="107"/>
      <c r="I85" s="107"/>
    </row>
    <row r="86" spans="1:9">
      <c r="A86" s="107"/>
      <c r="B86" s="130"/>
      <c r="C86" s="107"/>
      <c r="D86" s="107"/>
      <c r="E86" s="107"/>
      <c r="F86" s="107"/>
      <c r="G86" s="107"/>
      <c r="H86" s="107"/>
      <c r="I86" s="107"/>
    </row>
    <row r="87" spans="1:9">
      <c r="A87" s="107"/>
      <c r="B87" s="130"/>
      <c r="C87" s="107"/>
      <c r="D87" s="107"/>
      <c r="E87" s="107"/>
      <c r="F87" s="107"/>
      <c r="G87" s="107"/>
      <c r="H87" s="107"/>
      <c r="I87" s="107"/>
    </row>
    <row r="88" spans="1:9">
      <c r="A88" s="107"/>
      <c r="B88" s="130"/>
      <c r="C88" s="107"/>
      <c r="D88" s="107"/>
      <c r="E88" s="107"/>
      <c r="F88" s="107"/>
      <c r="G88" s="107"/>
      <c r="H88" s="107"/>
      <c r="I88" s="107"/>
    </row>
    <row r="89" spans="1:9">
      <c r="A89" s="107"/>
      <c r="B89" s="130"/>
      <c r="C89" s="107"/>
      <c r="D89" s="107"/>
      <c r="E89" s="107"/>
      <c r="F89" s="107"/>
      <c r="G89" s="107"/>
      <c r="H89" s="107"/>
      <c r="I89" s="107"/>
    </row>
    <row r="90" spans="1:9">
      <c r="A90" s="107"/>
      <c r="B90" s="130"/>
      <c r="C90" s="107"/>
      <c r="D90" s="107"/>
      <c r="E90" s="107"/>
      <c r="F90" s="107"/>
      <c r="G90" s="107"/>
      <c r="H90" s="107"/>
      <c r="I90" s="107"/>
    </row>
    <row r="91" spans="1:9">
      <c r="A91" s="107"/>
      <c r="B91" s="130"/>
      <c r="C91" s="107"/>
      <c r="D91" s="107"/>
      <c r="E91" s="107"/>
      <c r="F91" s="107"/>
      <c r="G91" s="107"/>
      <c r="H91" s="107"/>
      <c r="I91" s="107"/>
    </row>
    <row r="92" spans="1:9">
      <c r="A92" s="107"/>
      <c r="B92" s="130"/>
      <c r="C92" s="107"/>
      <c r="D92" s="107"/>
      <c r="E92" s="107"/>
      <c r="F92" s="107"/>
      <c r="G92" s="107"/>
      <c r="H92" s="107"/>
      <c r="I92" s="107"/>
    </row>
    <row r="93" spans="1:9">
      <c r="A93" s="107"/>
      <c r="B93" s="130"/>
      <c r="C93" s="107"/>
      <c r="D93" s="107"/>
      <c r="E93" s="107"/>
      <c r="F93" s="107"/>
      <c r="G93" s="107"/>
      <c r="H93" s="107"/>
      <c r="I93" s="107"/>
    </row>
    <row r="94" spans="1:9">
      <c r="A94" s="107"/>
      <c r="B94" s="130"/>
      <c r="C94" s="107"/>
      <c r="D94" s="107"/>
      <c r="E94" s="107"/>
      <c r="F94" s="107"/>
      <c r="G94" s="107"/>
      <c r="H94" s="107"/>
      <c r="I94" s="107"/>
    </row>
    <row r="95" spans="1:9">
      <c r="A95" s="107"/>
      <c r="B95" s="130"/>
      <c r="C95" s="107"/>
      <c r="D95" s="107"/>
      <c r="E95" s="107"/>
      <c r="F95" s="107"/>
      <c r="G95" s="107"/>
      <c r="H95" s="107"/>
      <c r="I95" s="107"/>
    </row>
    <row r="96" spans="1:9">
      <c r="A96" s="107"/>
      <c r="B96" s="130"/>
      <c r="C96" s="107"/>
      <c r="D96" s="107"/>
      <c r="E96" s="107"/>
      <c r="F96" s="107"/>
      <c r="G96" s="107"/>
      <c r="H96" s="107"/>
      <c r="I96" s="107"/>
    </row>
    <row r="97" spans="1:9">
      <c r="A97" s="107"/>
      <c r="B97" s="130"/>
      <c r="C97" s="107"/>
      <c r="D97" s="107"/>
      <c r="E97" s="107"/>
      <c r="F97" s="107"/>
      <c r="G97" s="107"/>
      <c r="H97" s="107"/>
      <c r="I97" s="107"/>
    </row>
    <row r="98" spans="1:9">
      <c r="A98" s="107"/>
      <c r="B98" s="130"/>
      <c r="C98" s="107"/>
      <c r="D98" s="107"/>
      <c r="E98" s="107"/>
      <c r="F98" s="107"/>
      <c r="G98" s="107"/>
      <c r="H98" s="107"/>
      <c r="I98" s="107"/>
    </row>
    <row r="99" spans="1:9">
      <c r="A99" s="107"/>
      <c r="B99" s="130"/>
      <c r="C99" s="107"/>
      <c r="D99" s="107"/>
      <c r="E99" s="107"/>
      <c r="F99" s="107"/>
      <c r="G99" s="107"/>
      <c r="H99" s="107"/>
      <c r="I99" s="107"/>
    </row>
    <row r="100" spans="1:9">
      <c r="A100" s="107"/>
      <c r="B100" s="130"/>
      <c r="C100" s="107"/>
      <c r="D100" s="107"/>
      <c r="E100" s="107"/>
      <c r="F100" s="107"/>
      <c r="G100" s="107"/>
      <c r="H100" s="107"/>
      <c r="I100" s="107"/>
    </row>
    <row r="101" spans="1:9">
      <c r="A101" s="107"/>
      <c r="B101" s="130"/>
      <c r="C101" s="107"/>
      <c r="D101" s="107"/>
      <c r="E101" s="107"/>
      <c r="F101" s="107"/>
      <c r="G101" s="107"/>
      <c r="H101" s="107"/>
      <c r="I101" s="107"/>
    </row>
    <row r="102" spans="1:9">
      <c r="A102" s="107"/>
      <c r="B102" s="130"/>
      <c r="C102" s="107"/>
      <c r="D102" s="107"/>
      <c r="E102" s="107"/>
      <c r="F102" s="107"/>
      <c r="G102" s="107"/>
      <c r="H102" s="107"/>
      <c r="I102" s="107"/>
    </row>
    <row r="103" spans="1:9">
      <c r="A103" s="107"/>
      <c r="B103" s="130"/>
      <c r="C103" s="107"/>
      <c r="D103" s="107"/>
      <c r="E103" s="107"/>
      <c r="F103" s="107"/>
      <c r="G103" s="107"/>
      <c r="H103" s="107"/>
      <c r="I103" s="107"/>
    </row>
    <row r="104" spans="1:9">
      <c r="A104" s="107"/>
      <c r="B104" s="130"/>
      <c r="C104" s="107"/>
      <c r="D104" s="107"/>
      <c r="E104" s="107"/>
      <c r="F104" s="107"/>
      <c r="G104" s="107"/>
      <c r="H104" s="107"/>
      <c r="I104" s="107"/>
    </row>
    <row r="105" spans="1:9">
      <c r="A105" s="107"/>
      <c r="B105" s="130"/>
      <c r="C105" s="107"/>
      <c r="D105" s="107"/>
      <c r="E105" s="107"/>
      <c r="F105" s="107"/>
      <c r="G105" s="107"/>
      <c r="H105" s="107"/>
      <c r="I105" s="107"/>
    </row>
    <row r="106" spans="1:9">
      <c r="A106" s="107"/>
      <c r="B106" s="130"/>
      <c r="C106" s="107"/>
      <c r="D106" s="107"/>
      <c r="E106" s="107"/>
      <c r="F106" s="107"/>
      <c r="G106" s="107"/>
      <c r="H106" s="107"/>
      <c r="I106" s="107"/>
    </row>
    <row r="107" spans="1:9">
      <c r="A107" s="107"/>
      <c r="B107" s="130"/>
      <c r="C107" s="107"/>
      <c r="D107" s="107"/>
      <c r="E107" s="107"/>
      <c r="F107" s="107"/>
      <c r="G107" s="107"/>
      <c r="H107" s="107"/>
      <c r="I107" s="107"/>
    </row>
    <row r="108" spans="1:9">
      <c r="A108" s="107"/>
      <c r="B108" s="130"/>
      <c r="C108" s="107"/>
      <c r="D108" s="107"/>
      <c r="E108" s="107"/>
      <c r="F108" s="107"/>
      <c r="G108" s="107"/>
      <c r="H108" s="107"/>
      <c r="I108" s="107"/>
    </row>
    <row r="109" spans="1:9">
      <c r="A109" s="107"/>
      <c r="B109" s="130"/>
      <c r="C109" s="107"/>
      <c r="D109" s="107"/>
      <c r="E109" s="107"/>
      <c r="F109" s="107"/>
      <c r="G109" s="107"/>
      <c r="H109" s="107"/>
      <c r="I109" s="107"/>
    </row>
    <row r="110" spans="1:9">
      <c r="A110" s="107"/>
      <c r="B110" s="130"/>
      <c r="C110" s="107"/>
      <c r="D110" s="107"/>
      <c r="E110" s="107"/>
      <c r="F110" s="107"/>
      <c r="G110" s="107"/>
      <c r="H110" s="107"/>
      <c r="I110" s="107"/>
    </row>
    <row r="111" spans="1:9">
      <c r="A111" s="107"/>
      <c r="B111" s="130"/>
      <c r="C111" s="107"/>
      <c r="D111" s="107"/>
      <c r="E111" s="107"/>
      <c r="F111" s="107"/>
      <c r="G111" s="107"/>
      <c r="H111" s="107"/>
      <c r="I111" s="107"/>
    </row>
    <row r="112" spans="1:9">
      <c r="A112" s="107"/>
      <c r="B112" s="130"/>
      <c r="C112" s="107"/>
      <c r="D112" s="107"/>
      <c r="E112" s="107"/>
      <c r="F112" s="107"/>
      <c r="G112" s="107"/>
      <c r="H112" s="107"/>
      <c r="I112" s="107"/>
    </row>
    <row r="113" spans="1:9">
      <c r="A113" s="107"/>
      <c r="B113" s="130"/>
      <c r="C113" s="107"/>
      <c r="D113" s="107"/>
      <c r="E113" s="107"/>
      <c r="F113" s="107"/>
      <c r="G113" s="107"/>
      <c r="H113" s="107"/>
      <c r="I113" s="107"/>
    </row>
    <row r="114" spans="1:9">
      <c r="A114" s="107"/>
      <c r="B114" s="130"/>
      <c r="C114" s="107"/>
      <c r="D114" s="107"/>
      <c r="E114" s="107"/>
      <c r="F114" s="107"/>
      <c r="G114" s="107"/>
      <c r="H114" s="107"/>
      <c r="I114" s="107"/>
    </row>
    <row r="115" spans="1:9">
      <c r="A115" s="107"/>
      <c r="B115" s="130"/>
      <c r="C115" s="107"/>
      <c r="D115" s="107"/>
      <c r="E115" s="107"/>
      <c r="F115" s="107"/>
      <c r="G115" s="107"/>
      <c r="H115" s="107"/>
      <c r="I115" s="107"/>
    </row>
    <row r="116" spans="1:9">
      <c r="A116" s="107"/>
      <c r="B116" s="130"/>
      <c r="C116" s="107"/>
      <c r="D116" s="107"/>
      <c r="E116" s="107"/>
      <c r="F116" s="107"/>
      <c r="G116" s="107"/>
      <c r="H116" s="107"/>
      <c r="I116" s="107"/>
    </row>
    <row r="117" spans="1:9">
      <c r="A117" s="107"/>
      <c r="B117" s="130"/>
      <c r="C117" s="107"/>
      <c r="D117" s="107"/>
      <c r="E117" s="107"/>
      <c r="F117" s="107"/>
      <c r="G117" s="107"/>
      <c r="H117" s="107"/>
      <c r="I117" s="107"/>
    </row>
    <row r="118" spans="1:9">
      <c r="A118" s="107"/>
      <c r="B118" s="130"/>
      <c r="C118" s="107"/>
      <c r="D118" s="107"/>
      <c r="E118" s="107"/>
      <c r="F118" s="107"/>
      <c r="G118" s="107"/>
      <c r="H118" s="107"/>
      <c r="I118" s="107"/>
    </row>
    <row r="119" spans="1:9">
      <c r="A119" s="107"/>
      <c r="B119" s="130"/>
      <c r="C119" s="107"/>
      <c r="D119" s="107"/>
      <c r="E119" s="107"/>
      <c r="F119" s="107"/>
      <c r="G119" s="107"/>
      <c r="H119" s="107"/>
      <c r="I119" s="107"/>
    </row>
    <row r="120" spans="1:9">
      <c r="A120" s="107"/>
      <c r="B120" s="130"/>
      <c r="C120" s="107"/>
      <c r="D120" s="107"/>
      <c r="E120" s="107"/>
      <c r="F120" s="107"/>
      <c r="G120" s="107"/>
      <c r="H120" s="107"/>
      <c r="I120" s="107"/>
    </row>
    <row r="121" spans="1:9">
      <c r="A121" s="107"/>
      <c r="B121" s="130"/>
      <c r="C121" s="107"/>
      <c r="D121" s="107"/>
      <c r="E121" s="107"/>
      <c r="F121" s="107"/>
      <c r="G121" s="107"/>
      <c r="H121" s="107"/>
      <c r="I121" s="107"/>
    </row>
    <row r="122" spans="1:9">
      <c r="A122" s="107"/>
      <c r="B122" s="130"/>
      <c r="C122" s="107"/>
      <c r="D122" s="107"/>
      <c r="E122" s="107"/>
      <c r="F122" s="107"/>
      <c r="G122" s="107"/>
      <c r="H122" s="107"/>
      <c r="I122" s="107"/>
    </row>
    <row r="123" spans="1:9">
      <c r="A123" s="107"/>
      <c r="B123" s="130"/>
      <c r="C123" s="107"/>
      <c r="D123" s="107"/>
      <c r="E123" s="107"/>
      <c r="F123" s="107"/>
      <c r="G123" s="107"/>
      <c r="H123" s="107"/>
      <c r="I123" s="107"/>
    </row>
    <row r="124" spans="1:9">
      <c r="A124" s="107"/>
      <c r="B124" s="130"/>
      <c r="C124" s="107"/>
      <c r="D124" s="107"/>
      <c r="E124" s="107"/>
      <c r="F124" s="107"/>
      <c r="G124" s="107"/>
      <c r="H124" s="107"/>
      <c r="I124" s="107"/>
    </row>
    <row r="125" spans="1:9">
      <c r="A125" s="107"/>
      <c r="B125" s="130"/>
      <c r="C125" s="107"/>
      <c r="D125" s="107"/>
      <c r="E125" s="107"/>
      <c r="F125" s="107"/>
      <c r="G125" s="107"/>
      <c r="H125" s="107"/>
      <c r="I125" s="107"/>
    </row>
    <row r="126" spans="1:9">
      <c r="A126" s="107"/>
      <c r="B126" s="130"/>
      <c r="C126" s="107"/>
      <c r="D126" s="107"/>
      <c r="E126" s="107"/>
      <c r="F126" s="107"/>
      <c r="G126" s="107"/>
      <c r="H126" s="107"/>
      <c r="I126" s="107"/>
    </row>
    <row r="127" spans="1:9">
      <c r="A127" s="107"/>
      <c r="B127" s="130"/>
      <c r="C127" s="107"/>
      <c r="D127" s="107"/>
      <c r="E127" s="107"/>
      <c r="F127" s="107"/>
      <c r="G127" s="107"/>
      <c r="H127" s="107"/>
      <c r="I127" s="107"/>
    </row>
    <row r="128" spans="1:9">
      <c r="A128" s="107"/>
      <c r="B128" s="130"/>
      <c r="C128" s="107"/>
      <c r="D128" s="107"/>
      <c r="E128" s="107"/>
      <c r="F128" s="107"/>
      <c r="G128" s="107"/>
      <c r="H128" s="107"/>
      <c r="I128" s="107"/>
    </row>
    <row r="129" spans="1:9">
      <c r="A129" s="107"/>
      <c r="B129" s="130"/>
      <c r="C129" s="107"/>
      <c r="D129" s="107"/>
      <c r="E129" s="107"/>
      <c r="F129" s="107"/>
      <c r="G129" s="107"/>
      <c r="H129" s="107"/>
      <c r="I129" s="107"/>
    </row>
    <row r="130" spans="1:9">
      <c r="A130" s="107"/>
      <c r="B130" s="130"/>
      <c r="C130" s="107"/>
      <c r="D130" s="107"/>
      <c r="E130" s="107"/>
      <c r="F130" s="107"/>
      <c r="G130" s="107"/>
      <c r="H130" s="107"/>
      <c r="I130" s="107"/>
    </row>
    <row r="131" spans="1:9">
      <c r="A131" s="107"/>
      <c r="B131" s="130"/>
      <c r="C131" s="107"/>
      <c r="D131" s="107"/>
      <c r="E131" s="107"/>
      <c r="F131" s="107"/>
      <c r="G131" s="107"/>
      <c r="H131" s="107"/>
      <c r="I131" s="107"/>
    </row>
    <row r="132" spans="1:9">
      <c r="A132" s="107"/>
      <c r="B132" s="130"/>
      <c r="C132" s="107"/>
      <c r="D132" s="107"/>
      <c r="E132" s="107"/>
      <c r="F132" s="107"/>
      <c r="G132" s="107"/>
      <c r="H132" s="107"/>
      <c r="I132" s="107"/>
    </row>
    <row r="133" spans="1:9">
      <c r="A133" s="107"/>
      <c r="B133" s="130"/>
      <c r="C133" s="107"/>
      <c r="D133" s="107"/>
      <c r="E133" s="107"/>
      <c r="F133" s="107"/>
      <c r="G133" s="107"/>
      <c r="H133" s="107"/>
      <c r="I133" s="107"/>
    </row>
    <row r="134" spans="1:9">
      <c r="A134" s="107"/>
      <c r="B134" s="130"/>
      <c r="C134" s="107"/>
      <c r="D134" s="107"/>
      <c r="E134" s="107"/>
      <c r="F134" s="107"/>
      <c r="G134" s="107"/>
      <c r="H134" s="107"/>
      <c r="I134" s="107"/>
    </row>
    <row r="135" spans="1:9">
      <c r="A135" s="107"/>
      <c r="B135" s="130"/>
      <c r="C135" s="107"/>
      <c r="D135" s="107"/>
      <c r="E135" s="107"/>
      <c r="F135" s="107"/>
      <c r="G135" s="107"/>
      <c r="H135" s="107"/>
      <c r="I135" s="107"/>
    </row>
    <row r="136" spans="1:9">
      <c r="A136" s="107"/>
      <c r="B136" s="130"/>
      <c r="C136" s="107"/>
      <c r="D136" s="107"/>
      <c r="E136" s="107"/>
      <c r="F136" s="107"/>
      <c r="G136" s="107"/>
      <c r="H136" s="107"/>
      <c r="I136" s="107"/>
    </row>
    <row r="137" spans="1:9">
      <c r="A137" s="107"/>
      <c r="B137" s="130"/>
      <c r="C137" s="107"/>
      <c r="D137" s="107"/>
      <c r="E137" s="107"/>
      <c r="F137" s="107"/>
      <c r="G137" s="107"/>
      <c r="H137" s="107"/>
      <c r="I137" s="107"/>
    </row>
    <row r="138" spans="1:9">
      <c r="A138" s="107"/>
      <c r="B138" s="130"/>
      <c r="C138" s="107"/>
      <c r="D138" s="107"/>
      <c r="E138" s="107"/>
      <c r="F138" s="107"/>
      <c r="G138" s="107"/>
      <c r="H138" s="107"/>
      <c r="I138" s="107"/>
    </row>
    <row r="139" spans="1:9">
      <c r="A139" s="107"/>
      <c r="B139" s="130"/>
      <c r="C139" s="107"/>
      <c r="D139" s="107"/>
      <c r="E139" s="107"/>
      <c r="F139" s="107"/>
      <c r="G139" s="107"/>
      <c r="H139" s="107"/>
      <c r="I139" s="107"/>
    </row>
    <row r="140" spans="1:9">
      <c r="A140" s="107"/>
      <c r="B140" s="130"/>
      <c r="C140" s="107"/>
      <c r="D140" s="107"/>
      <c r="E140" s="107"/>
      <c r="F140" s="107"/>
      <c r="G140" s="107"/>
      <c r="H140" s="107"/>
      <c r="I140" s="107"/>
    </row>
    <row r="141" spans="1:9">
      <c r="A141" s="107"/>
      <c r="B141" s="130"/>
      <c r="C141" s="107"/>
      <c r="D141" s="107"/>
      <c r="E141" s="107"/>
      <c r="F141" s="107"/>
      <c r="G141" s="107"/>
      <c r="H141" s="107"/>
      <c r="I141" s="107"/>
    </row>
    <row r="142" spans="1:9">
      <c r="A142" s="107"/>
      <c r="B142" s="130"/>
      <c r="C142" s="107"/>
      <c r="D142" s="107"/>
      <c r="E142" s="107"/>
      <c r="F142" s="107"/>
      <c r="G142" s="107"/>
      <c r="H142" s="107"/>
      <c r="I142" s="107"/>
    </row>
    <row r="143" spans="1:9">
      <c r="A143" s="107"/>
      <c r="B143" s="130"/>
      <c r="C143" s="107"/>
      <c r="D143" s="107"/>
      <c r="E143" s="107"/>
      <c r="F143" s="107"/>
      <c r="G143" s="107"/>
      <c r="H143" s="107"/>
      <c r="I143" s="107"/>
    </row>
    <row r="144" spans="1:9">
      <c r="A144" s="107"/>
      <c r="B144" s="130"/>
      <c r="C144" s="107"/>
      <c r="D144" s="107"/>
      <c r="E144" s="107"/>
      <c r="F144" s="107"/>
      <c r="G144" s="107"/>
      <c r="H144" s="107"/>
      <c r="I144" s="107"/>
    </row>
    <row r="145" spans="1:9">
      <c r="A145" s="107"/>
      <c r="B145" s="130"/>
      <c r="C145" s="107"/>
      <c r="D145" s="107"/>
      <c r="E145" s="107"/>
      <c r="F145" s="107"/>
      <c r="G145" s="107"/>
      <c r="H145" s="107"/>
      <c r="I145" s="107"/>
    </row>
    <row r="146" spans="1:9">
      <c r="A146" s="107"/>
      <c r="B146" s="130"/>
      <c r="C146" s="107"/>
      <c r="D146" s="107"/>
      <c r="E146" s="107"/>
      <c r="F146" s="107"/>
      <c r="G146" s="107"/>
      <c r="H146" s="107"/>
      <c r="I146" s="107"/>
    </row>
    <row r="147" spans="1:9">
      <c r="A147" s="107"/>
      <c r="B147" s="130"/>
      <c r="C147" s="107"/>
      <c r="D147" s="107"/>
      <c r="E147" s="107"/>
      <c r="F147" s="107"/>
      <c r="G147" s="107"/>
      <c r="H147" s="107"/>
      <c r="I147" s="107"/>
    </row>
    <row r="148" spans="1:9">
      <c r="A148" s="107"/>
      <c r="B148" s="130"/>
      <c r="C148" s="107"/>
      <c r="D148" s="107"/>
      <c r="E148" s="107"/>
      <c r="F148" s="107"/>
      <c r="G148" s="107"/>
      <c r="H148" s="107"/>
      <c r="I148" s="107"/>
    </row>
    <row r="149" spans="1:9">
      <c r="A149" s="107"/>
      <c r="B149" s="130"/>
      <c r="C149" s="107"/>
      <c r="D149" s="107"/>
      <c r="E149" s="107"/>
      <c r="F149" s="107"/>
      <c r="G149" s="107"/>
      <c r="H149" s="107"/>
      <c r="I149" s="107"/>
    </row>
    <row r="150" spans="1:9">
      <c r="A150" s="107"/>
      <c r="B150" s="130"/>
      <c r="C150" s="107"/>
      <c r="D150" s="107"/>
      <c r="E150" s="107"/>
      <c r="F150" s="107"/>
      <c r="G150" s="107"/>
      <c r="H150" s="107"/>
      <c r="I150" s="107"/>
    </row>
    <row r="151" spans="1:9">
      <c r="A151" s="107"/>
      <c r="B151" s="130"/>
      <c r="C151" s="107"/>
      <c r="D151" s="107"/>
      <c r="E151" s="107"/>
      <c r="F151" s="107"/>
      <c r="G151" s="107"/>
      <c r="H151" s="107"/>
      <c r="I151" s="107"/>
    </row>
    <row r="152" spans="1:9">
      <c r="A152" s="107"/>
      <c r="B152" s="130"/>
      <c r="C152" s="107"/>
      <c r="D152" s="107"/>
      <c r="E152" s="107"/>
      <c r="F152" s="107"/>
      <c r="G152" s="107"/>
      <c r="H152" s="107"/>
      <c r="I152" s="107"/>
    </row>
    <row r="153" spans="1:9">
      <c r="A153" s="107"/>
      <c r="B153" s="130"/>
      <c r="C153" s="107"/>
      <c r="D153" s="107"/>
      <c r="E153" s="107"/>
      <c r="F153" s="107"/>
      <c r="G153" s="107"/>
      <c r="H153" s="107"/>
      <c r="I153" s="107"/>
    </row>
    <row r="154" spans="1:9">
      <c r="A154" s="107"/>
      <c r="B154" s="130"/>
      <c r="C154" s="107"/>
      <c r="D154" s="107"/>
      <c r="E154" s="107"/>
      <c r="F154" s="107"/>
      <c r="G154" s="107"/>
      <c r="H154" s="107"/>
      <c r="I154" s="107"/>
    </row>
    <row r="155" spans="1:9">
      <c r="A155" s="107"/>
      <c r="B155" s="130"/>
      <c r="C155" s="107"/>
      <c r="D155" s="107"/>
      <c r="E155" s="107"/>
      <c r="F155" s="107"/>
      <c r="G155" s="107"/>
      <c r="H155" s="107"/>
      <c r="I155" s="107"/>
    </row>
    <row r="156" spans="1:9">
      <c r="A156" s="107"/>
      <c r="B156" s="130"/>
      <c r="C156" s="107"/>
      <c r="D156" s="107"/>
      <c r="E156" s="107"/>
      <c r="F156" s="107"/>
      <c r="G156" s="107"/>
      <c r="H156" s="107"/>
      <c r="I156" s="107"/>
    </row>
    <row r="157" spans="1:9">
      <c r="A157" s="107"/>
      <c r="B157" s="130"/>
      <c r="C157" s="107"/>
      <c r="D157" s="107"/>
      <c r="E157" s="107"/>
      <c r="F157" s="107"/>
      <c r="G157" s="107"/>
      <c r="H157" s="107"/>
      <c r="I157" s="107"/>
    </row>
    <row r="158" spans="1:9">
      <c r="A158" s="107"/>
      <c r="B158" s="130"/>
      <c r="C158" s="107"/>
      <c r="D158" s="107"/>
      <c r="E158" s="107"/>
      <c r="F158" s="107"/>
      <c r="G158" s="107"/>
      <c r="H158" s="107"/>
      <c r="I158" s="107"/>
    </row>
    <row r="159" spans="1:9">
      <c r="A159" s="107"/>
      <c r="B159" s="130"/>
      <c r="C159" s="107"/>
      <c r="D159" s="107"/>
      <c r="E159" s="107"/>
      <c r="F159" s="107"/>
      <c r="G159" s="107"/>
      <c r="H159" s="107"/>
      <c r="I159" s="107"/>
    </row>
    <row r="160" spans="1:9">
      <c r="A160" s="107"/>
      <c r="B160" s="130"/>
      <c r="C160" s="107"/>
      <c r="D160" s="107"/>
      <c r="E160" s="107"/>
      <c r="F160" s="107"/>
      <c r="G160" s="107"/>
      <c r="H160" s="107"/>
      <c r="I160" s="107"/>
    </row>
    <row r="161" spans="1:9">
      <c r="A161" s="107"/>
      <c r="B161" s="130"/>
      <c r="C161" s="107"/>
      <c r="D161" s="107"/>
      <c r="E161" s="107"/>
      <c r="F161" s="107"/>
      <c r="G161" s="107"/>
      <c r="H161" s="107"/>
      <c r="I161" s="107"/>
    </row>
    <row r="162" spans="1:9">
      <c r="A162" s="107"/>
      <c r="B162" s="130"/>
      <c r="C162" s="107"/>
      <c r="D162" s="107"/>
      <c r="E162" s="107"/>
      <c r="F162" s="107"/>
      <c r="G162" s="107"/>
      <c r="H162" s="107"/>
      <c r="I162" s="107"/>
    </row>
    <row r="163" spans="1:9">
      <c r="A163" s="107"/>
      <c r="B163" s="130"/>
      <c r="C163" s="107"/>
      <c r="D163" s="107"/>
      <c r="E163" s="107"/>
      <c r="F163" s="107"/>
      <c r="G163" s="107"/>
      <c r="H163" s="107"/>
      <c r="I163" s="107"/>
    </row>
    <row r="164" spans="1:9">
      <c r="A164" s="107"/>
      <c r="B164" s="130"/>
      <c r="C164" s="107"/>
      <c r="D164" s="107"/>
      <c r="E164" s="107"/>
      <c r="F164" s="107"/>
      <c r="G164" s="107"/>
      <c r="H164" s="107"/>
      <c r="I164" s="107"/>
    </row>
    <row r="165" spans="1:9">
      <c r="A165" s="107"/>
      <c r="B165" s="130"/>
      <c r="C165" s="107"/>
      <c r="D165" s="107"/>
      <c r="E165" s="107"/>
      <c r="F165" s="107"/>
      <c r="G165" s="107"/>
      <c r="H165" s="107"/>
      <c r="I165" s="107"/>
    </row>
    <row r="166" spans="1:9">
      <c r="A166" s="107"/>
      <c r="B166" s="130"/>
      <c r="C166" s="107"/>
      <c r="D166" s="107"/>
      <c r="E166" s="107"/>
      <c r="F166" s="107"/>
      <c r="G166" s="107"/>
      <c r="H166" s="107"/>
      <c r="I166" s="107"/>
    </row>
    <row r="167" spans="1:9">
      <c r="A167" s="107"/>
      <c r="B167" s="130"/>
      <c r="C167" s="107"/>
      <c r="D167" s="107"/>
      <c r="E167" s="107"/>
      <c r="F167" s="107"/>
      <c r="G167" s="107"/>
      <c r="H167" s="107"/>
      <c r="I167" s="107"/>
    </row>
    <row r="168" spans="1:9">
      <c r="A168" s="107"/>
      <c r="B168" s="130"/>
      <c r="C168" s="107"/>
      <c r="D168" s="107"/>
      <c r="E168" s="107"/>
      <c r="F168" s="107"/>
      <c r="G168" s="107"/>
      <c r="H168" s="107"/>
      <c r="I168" s="107"/>
    </row>
    <row r="169" spans="1:9">
      <c r="A169" s="107"/>
      <c r="B169" s="130"/>
      <c r="C169" s="107"/>
      <c r="D169" s="107"/>
      <c r="E169" s="107"/>
      <c r="F169" s="107"/>
      <c r="G169" s="107"/>
      <c r="H169" s="107"/>
      <c r="I169" s="107"/>
    </row>
    <row r="170" spans="1:9">
      <c r="A170" s="107"/>
      <c r="B170" s="130"/>
      <c r="C170" s="107"/>
      <c r="D170" s="107"/>
      <c r="E170" s="107"/>
      <c r="F170" s="107"/>
      <c r="G170" s="107"/>
      <c r="H170" s="107"/>
      <c r="I170" s="107"/>
    </row>
    <row r="171" spans="1:9">
      <c r="A171" s="107"/>
      <c r="B171" s="130"/>
      <c r="C171" s="107"/>
      <c r="D171" s="107"/>
      <c r="E171" s="107"/>
      <c r="F171" s="107"/>
      <c r="G171" s="107"/>
      <c r="H171" s="107"/>
      <c r="I171" s="107"/>
    </row>
    <row r="172" spans="1:9">
      <c r="A172" s="107"/>
      <c r="B172" s="130"/>
      <c r="C172" s="107"/>
      <c r="D172" s="107"/>
      <c r="E172" s="107"/>
      <c r="F172" s="107"/>
      <c r="G172" s="107"/>
      <c r="H172" s="107"/>
      <c r="I172" s="107"/>
    </row>
    <row r="173" spans="1:9">
      <c r="A173" s="107"/>
      <c r="B173" s="130"/>
      <c r="C173" s="107"/>
      <c r="D173" s="107"/>
      <c r="E173" s="107"/>
      <c r="F173" s="107"/>
      <c r="G173" s="107"/>
      <c r="H173" s="107"/>
      <c r="I173" s="107"/>
    </row>
    <row r="174" spans="1:9">
      <c r="A174" s="107"/>
      <c r="B174" s="130"/>
      <c r="C174" s="107"/>
      <c r="D174" s="107"/>
      <c r="E174" s="107"/>
      <c r="F174" s="107"/>
      <c r="G174" s="107"/>
      <c r="H174" s="107"/>
      <c r="I174" s="107"/>
    </row>
    <row r="175" spans="1:9">
      <c r="A175" s="107"/>
      <c r="B175" s="130"/>
      <c r="C175" s="107"/>
      <c r="D175" s="107"/>
      <c r="E175" s="107"/>
      <c r="F175" s="107"/>
      <c r="G175" s="107"/>
      <c r="H175" s="107"/>
      <c r="I175" s="107"/>
    </row>
    <row r="176" spans="1:9">
      <c r="A176" s="107"/>
      <c r="B176" s="130"/>
      <c r="C176" s="107"/>
      <c r="D176" s="107"/>
      <c r="E176" s="107"/>
      <c r="F176" s="107"/>
      <c r="G176" s="107"/>
      <c r="H176" s="107"/>
      <c r="I176" s="107"/>
    </row>
    <row r="177" spans="1:9">
      <c r="A177" s="107"/>
      <c r="B177" s="130"/>
      <c r="C177" s="107"/>
      <c r="D177" s="107"/>
      <c r="E177" s="107"/>
      <c r="F177" s="107"/>
      <c r="G177" s="107"/>
      <c r="H177" s="107"/>
      <c r="I177" s="107"/>
    </row>
    <row r="178" spans="1:9">
      <c r="A178" s="107"/>
      <c r="B178" s="130"/>
      <c r="C178" s="107"/>
      <c r="D178" s="107"/>
      <c r="E178" s="107"/>
      <c r="F178" s="107"/>
      <c r="G178" s="107"/>
      <c r="H178" s="107"/>
      <c r="I178" s="107"/>
    </row>
    <row r="179" spans="1:9">
      <c r="A179" s="107"/>
      <c r="B179" s="130"/>
      <c r="C179" s="107"/>
      <c r="D179" s="107"/>
      <c r="E179" s="107"/>
      <c r="F179" s="107"/>
      <c r="G179" s="107"/>
      <c r="H179" s="107"/>
      <c r="I179" s="107"/>
    </row>
    <row r="180" spans="1:9">
      <c r="A180" s="107"/>
      <c r="B180" s="130"/>
      <c r="C180" s="107"/>
      <c r="D180" s="107"/>
      <c r="E180" s="107"/>
      <c r="F180" s="107"/>
      <c r="G180" s="107"/>
      <c r="H180" s="107"/>
      <c r="I180" s="107"/>
    </row>
    <row r="181" spans="1:9">
      <c r="A181" s="107"/>
      <c r="B181" s="130"/>
      <c r="C181" s="107"/>
      <c r="D181" s="107"/>
      <c r="E181" s="107"/>
      <c r="F181" s="107"/>
      <c r="G181" s="107"/>
      <c r="H181" s="107"/>
      <c r="I181" s="107"/>
    </row>
    <row r="182" spans="1:9">
      <c r="A182" s="107"/>
      <c r="B182" s="130"/>
      <c r="C182" s="107"/>
      <c r="D182" s="107"/>
      <c r="E182" s="107"/>
      <c r="F182" s="107"/>
      <c r="G182" s="107"/>
      <c r="H182" s="107"/>
      <c r="I182" s="107"/>
    </row>
    <row r="183" spans="1:9">
      <c r="A183" s="107"/>
      <c r="B183" s="130"/>
      <c r="C183" s="107"/>
      <c r="D183" s="107"/>
      <c r="E183" s="107"/>
      <c r="F183" s="107"/>
      <c r="G183" s="107"/>
      <c r="H183" s="107"/>
      <c r="I183" s="107"/>
    </row>
    <row r="184" spans="1:9">
      <c r="A184" s="107"/>
      <c r="B184" s="130"/>
      <c r="C184" s="107"/>
      <c r="D184" s="107"/>
      <c r="E184" s="107"/>
      <c r="F184" s="107"/>
      <c r="G184" s="107"/>
      <c r="H184" s="107"/>
      <c r="I184" s="107"/>
    </row>
    <row r="185" spans="1:9">
      <c r="A185" s="107"/>
      <c r="B185" s="130"/>
      <c r="C185" s="107"/>
      <c r="D185" s="107"/>
      <c r="E185" s="107"/>
      <c r="F185" s="107"/>
      <c r="G185" s="107"/>
      <c r="H185" s="107"/>
      <c r="I185" s="107"/>
    </row>
    <row r="186" spans="1:9">
      <c r="A186" s="107"/>
      <c r="B186" s="130"/>
      <c r="C186" s="107"/>
      <c r="D186" s="107"/>
      <c r="E186" s="107"/>
      <c r="F186" s="107"/>
      <c r="G186" s="107"/>
      <c r="H186" s="107"/>
      <c r="I186" s="107"/>
    </row>
    <row r="187" spans="1:9">
      <c r="A187" s="107"/>
      <c r="B187" s="130"/>
      <c r="C187" s="107"/>
      <c r="D187" s="107"/>
      <c r="E187" s="107"/>
      <c r="F187" s="107"/>
      <c r="G187" s="107"/>
      <c r="H187" s="107"/>
      <c r="I187" s="107"/>
    </row>
    <row r="188" spans="1:9">
      <c r="A188" s="107"/>
      <c r="B188" s="130"/>
      <c r="C188" s="107"/>
      <c r="D188" s="107"/>
      <c r="E188" s="107"/>
      <c r="F188" s="107"/>
      <c r="G188" s="107"/>
      <c r="H188" s="107"/>
      <c r="I188" s="107"/>
    </row>
    <row r="189" spans="1:9">
      <c r="A189" s="107"/>
      <c r="B189" s="130"/>
      <c r="C189" s="107"/>
      <c r="D189" s="107"/>
      <c r="E189" s="107"/>
      <c r="F189" s="107"/>
      <c r="G189" s="107"/>
      <c r="H189" s="107"/>
      <c r="I189" s="107"/>
    </row>
    <row r="190" spans="1:9">
      <c r="A190" s="107"/>
      <c r="B190" s="130"/>
      <c r="C190" s="107"/>
      <c r="D190" s="107"/>
      <c r="E190" s="107"/>
      <c r="F190" s="107"/>
      <c r="G190" s="107"/>
      <c r="H190" s="107"/>
      <c r="I190" s="107"/>
    </row>
    <row r="191" spans="1:9">
      <c r="A191" s="107"/>
      <c r="B191" s="130"/>
      <c r="C191" s="107"/>
      <c r="D191" s="107"/>
      <c r="E191" s="107"/>
      <c r="F191" s="107"/>
      <c r="G191" s="107"/>
      <c r="H191" s="107"/>
      <c r="I191" s="107"/>
    </row>
    <row r="192" spans="1:9">
      <c r="A192" s="107"/>
      <c r="B192" s="130"/>
      <c r="C192" s="107"/>
      <c r="D192" s="107"/>
      <c r="E192" s="107"/>
      <c r="F192" s="107"/>
      <c r="G192" s="107"/>
      <c r="H192" s="107"/>
      <c r="I192" s="107"/>
    </row>
    <row r="193" spans="1:9">
      <c r="A193" s="107"/>
      <c r="B193" s="130"/>
      <c r="C193" s="107"/>
      <c r="D193" s="107"/>
      <c r="E193" s="107"/>
      <c r="F193" s="107"/>
      <c r="G193" s="107"/>
      <c r="H193" s="107"/>
      <c r="I193" s="107"/>
    </row>
    <row r="194" spans="1:9">
      <c r="A194" s="107"/>
      <c r="B194" s="130"/>
      <c r="C194" s="107"/>
      <c r="D194" s="107"/>
      <c r="E194" s="107"/>
      <c r="F194" s="107"/>
      <c r="G194" s="107"/>
      <c r="H194" s="107"/>
      <c r="I194" s="107"/>
    </row>
    <row r="195" spans="1:9">
      <c r="A195" s="107"/>
      <c r="B195" s="130"/>
      <c r="C195" s="107"/>
      <c r="D195" s="107"/>
      <c r="E195" s="107"/>
      <c r="F195" s="107"/>
      <c r="G195" s="107"/>
      <c r="H195" s="107"/>
      <c r="I195" s="107"/>
    </row>
    <row r="196" spans="1:9">
      <c r="A196" s="107"/>
      <c r="B196" s="130"/>
      <c r="C196" s="107"/>
      <c r="D196" s="107"/>
      <c r="E196" s="107"/>
      <c r="F196" s="107"/>
      <c r="G196" s="107"/>
      <c r="H196" s="107"/>
      <c r="I196" s="107"/>
    </row>
    <row r="197" spans="1:9">
      <c r="A197" s="107"/>
      <c r="B197" s="130"/>
      <c r="C197" s="107"/>
      <c r="D197" s="107"/>
      <c r="E197" s="107"/>
      <c r="F197" s="107"/>
      <c r="G197" s="107"/>
      <c r="H197" s="107"/>
      <c r="I197" s="107"/>
    </row>
    <row r="198" spans="1:9">
      <c r="A198" s="107"/>
      <c r="B198" s="130"/>
      <c r="C198" s="107"/>
      <c r="D198" s="107"/>
      <c r="E198" s="107"/>
      <c r="F198" s="107"/>
      <c r="G198" s="107"/>
      <c r="H198" s="107"/>
      <c r="I198" s="107"/>
    </row>
    <row r="199" spans="1:9">
      <c r="A199" s="107"/>
      <c r="B199" s="130"/>
      <c r="C199" s="107"/>
      <c r="D199" s="107"/>
      <c r="E199" s="107"/>
      <c r="F199" s="107"/>
      <c r="G199" s="107"/>
      <c r="H199" s="107"/>
      <c r="I199" s="107"/>
    </row>
    <row r="200" spans="1:9">
      <c r="A200" s="107"/>
      <c r="B200" s="130"/>
      <c r="C200" s="107"/>
      <c r="D200" s="107"/>
      <c r="E200" s="107"/>
      <c r="F200" s="107"/>
      <c r="G200" s="107"/>
      <c r="H200" s="107"/>
      <c r="I200" s="107"/>
    </row>
    <row r="201" spans="1:9">
      <c r="A201" s="107"/>
      <c r="B201" s="130"/>
      <c r="C201" s="107"/>
      <c r="D201" s="107"/>
      <c r="E201" s="107"/>
      <c r="F201" s="107"/>
      <c r="G201" s="107"/>
      <c r="H201" s="107"/>
      <c r="I201" s="107"/>
    </row>
    <row r="202" spans="1:9">
      <c r="A202" s="107"/>
      <c r="B202" s="130"/>
      <c r="C202" s="107"/>
      <c r="D202" s="107"/>
      <c r="E202" s="107"/>
      <c r="F202" s="107"/>
      <c r="G202" s="107"/>
      <c r="H202" s="107"/>
      <c r="I202" s="107"/>
    </row>
    <row r="203" spans="1:9">
      <c r="A203" s="107"/>
      <c r="B203" s="130"/>
      <c r="C203" s="107"/>
      <c r="D203" s="107"/>
      <c r="E203" s="107"/>
      <c r="F203" s="107"/>
      <c r="G203" s="107"/>
      <c r="H203" s="107"/>
      <c r="I203" s="107"/>
    </row>
    <row r="204" spans="1:9">
      <c r="A204" s="107"/>
      <c r="B204" s="130"/>
      <c r="C204" s="107"/>
      <c r="D204" s="107"/>
      <c r="E204" s="107"/>
      <c r="F204" s="107"/>
      <c r="G204" s="107"/>
      <c r="H204" s="107"/>
      <c r="I204" s="107"/>
    </row>
    <row r="205" spans="1:9">
      <c r="A205" s="107"/>
      <c r="B205" s="130"/>
      <c r="C205" s="107"/>
      <c r="D205" s="107"/>
      <c r="E205" s="107"/>
      <c r="F205" s="107"/>
      <c r="G205" s="107"/>
      <c r="H205" s="107"/>
      <c r="I205" s="107"/>
    </row>
    <row r="206" spans="1:9">
      <c r="A206" s="107"/>
      <c r="B206" s="130"/>
      <c r="C206" s="107"/>
      <c r="D206" s="107"/>
      <c r="E206" s="107"/>
      <c r="F206" s="107"/>
      <c r="G206" s="107"/>
      <c r="H206" s="107"/>
      <c r="I206" s="107"/>
    </row>
    <row r="207" spans="1:9">
      <c r="A207" s="107"/>
      <c r="B207" s="130"/>
      <c r="C207" s="107"/>
      <c r="D207" s="107"/>
      <c r="E207" s="107"/>
      <c r="F207" s="107"/>
      <c r="G207" s="107"/>
      <c r="H207" s="107"/>
      <c r="I207" s="107"/>
    </row>
    <row r="208" spans="1:9">
      <c r="A208" s="107"/>
      <c r="B208" s="130"/>
      <c r="C208" s="107"/>
      <c r="D208" s="107"/>
      <c r="E208" s="107"/>
      <c r="F208" s="107"/>
      <c r="G208" s="107"/>
      <c r="H208" s="107"/>
      <c r="I208" s="107"/>
    </row>
    <row r="209" spans="1:9">
      <c r="A209" s="107"/>
      <c r="B209" s="130"/>
      <c r="C209" s="107"/>
      <c r="D209" s="107"/>
      <c r="E209" s="107"/>
      <c r="F209" s="107"/>
      <c r="G209" s="107"/>
      <c r="H209" s="107"/>
      <c r="I209" s="107"/>
    </row>
    <row r="210" spans="1:9">
      <c r="A210" s="107"/>
      <c r="B210" s="130"/>
      <c r="C210" s="107"/>
      <c r="D210" s="107"/>
      <c r="E210" s="107"/>
      <c r="F210" s="107"/>
      <c r="G210" s="107"/>
      <c r="H210" s="107"/>
      <c r="I210" s="107"/>
    </row>
    <row r="211" spans="1:9">
      <c r="A211" s="107"/>
      <c r="B211" s="130"/>
      <c r="C211" s="107"/>
      <c r="D211" s="107"/>
      <c r="E211" s="107"/>
      <c r="F211" s="107"/>
      <c r="G211" s="107"/>
      <c r="H211" s="107"/>
      <c r="I211" s="107"/>
    </row>
    <row r="212" spans="1:9">
      <c r="A212" s="107"/>
      <c r="B212" s="130"/>
      <c r="C212" s="107"/>
      <c r="D212" s="107"/>
      <c r="E212" s="107"/>
      <c r="F212" s="107"/>
      <c r="G212" s="107"/>
      <c r="H212" s="107"/>
      <c r="I212" s="107"/>
    </row>
    <row r="213" spans="1:9">
      <c r="A213" s="107"/>
      <c r="B213" s="130"/>
      <c r="C213" s="107"/>
      <c r="D213" s="107"/>
      <c r="E213" s="107"/>
      <c r="F213" s="107"/>
      <c r="G213" s="107"/>
      <c r="H213" s="107"/>
      <c r="I213" s="107"/>
    </row>
    <row r="214" spans="1:9">
      <c r="A214" s="107"/>
      <c r="B214" s="130"/>
      <c r="C214" s="107"/>
      <c r="D214" s="107"/>
      <c r="E214" s="107"/>
      <c r="F214" s="107"/>
      <c r="G214" s="107"/>
      <c r="H214" s="107"/>
      <c r="I214" s="107"/>
    </row>
    <row r="215" spans="1:9">
      <c r="A215" s="107"/>
      <c r="B215" s="130"/>
      <c r="C215" s="107"/>
      <c r="D215" s="107"/>
      <c r="E215" s="107"/>
      <c r="F215" s="107"/>
      <c r="G215" s="107"/>
      <c r="H215" s="107"/>
      <c r="I215" s="107"/>
    </row>
    <row r="216" spans="1:9">
      <c r="A216" s="107"/>
      <c r="B216" s="130"/>
      <c r="C216" s="107"/>
      <c r="D216" s="107"/>
      <c r="E216" s="107"/>
      <c r="F216" s="107"/>
      <c r="G216" s="107"/>
      <c r="H216" s="107"/>
      <c r="I216" s="107"/>
    </row>
    <row r="217" spans="1:9">
      <c r="A217" s="107"/>
      <c r="B217" s="130"/>
      <c r="C217" s="107"/>
      <c r="D217" s="107"/>
      <c r="E217" s="107"/>
      <c r="F217" s="107"/>
      <c r="G217" s="107"/>
      <c r="H217" s="107"/>
      <c r="I217" s="107"/>
    </row>
    <row r="218" spans="1:9">
      <c r="A218" s="107"/>
      <c r="B218" s="130"/>
      <c r="C218" s="107"/>
      <c r="D218" s="107"/>
      <c r="E218" s="107"/>
      <c r="F218" s="107"/>
      <c r="G218" s="107"/>
      <c r="H218" s="107"/>
      <c r="I218" s="107"/>
    </row>
    <row r="219" spans="1:9">
      <c r="A219" s="107"/>
      <c r="B219" s="130"/>
      <c r="C219" s="107"/>
      <c r="D219" s="107"/>
      <c r="E219" s="107"/>
      <c r="F219" s="107"/>
      <c r="G219" s="107"/>
      <c r="H219" s="107"/>
      <c r="I219" s="107"/>
    </row>
    <row r="220" spans="1:9">
      <c r="A220" s="107"/>
      <c r="B220" s="130"/>
      <c r="C220" s="107"/>
      <c r="D220" s="107"/>
      <c r="E220" s="107"/>
      <c r="F220" s="107"/>
      <c r="G220" s="107"/>
      <c r="H220" s="107"/>
      <c r="I220" s="107"/>
    </row>
    <row r="221" spans="1:9">
      <c r="A221" s="107"/>
      <c r="B221" s="130"/>
      <c r="C221" s="107"/>
      <c r="D221" s="107"/>
      <c r="E221" s="107"/>
      <c r="F221" s="107"/>
      <c r="G221" s="107"/>
      <c r="H221" s="107"/>
      <c r="I221" s="107"/>
    </row>
    <row r="222" spans="1:9">
      <c r="A222" s="107"/>
      <c r="B222" s="130"/>
      <c r="C222" s="107"/>
      <c r="D222" s="107"/>
      <c r="E222" s="107"/>
      <c r="F222" s="107"/>
      <c r="G222" s="107"/>
      <c r="H222" s="107"/>
      <c r="I222" s="107"/>
    </row>
    <row r="223" spans="1:9">
      <c r="A223" s="107"/>
      <c r="B223" s="130"/>
      <c r="C223" s="107"/>
      <c r="D223" s="107"/>
      <c r="E223" s="107"/>
      <c r="F223" s="107"/>
      <c r="G223" s="107"/>
      <c r="H223" s="107"/>
      <c r="I223" s="107"/>
    </row>
    <row r="224" spans="1:9">
      <c r="A224" s="107"/>
      <c r="B224" s="130"/>
      <c r="C224" s="107"/>
      <c r="D224" s="107"/>
      <c r="E224" s="107"/>
      <c r="F224" s="107"/>
      <c r="G224" s="107"/>
      <c r="H224" s="107"/>
      <c r="I224" s="107"/>
    </row>
    <row r="225" spans="1:9">
      <c r="A225" s="107"/>
      <c r="B225" s="130"/>
      <c r="C225" s="107"/>
      <c r="D225" s="107"/>
      <c r="E225" s="107"/>
      <c r="F225" s="107"/>
      <c r="G225" s="107"/>
      <c r="H225" s="107"/>
      <c r="I225" s="107"/>
    </row>
    <row r="226" spans="1:9">
      <c r="A226" s="107"/>
      <c r="B226" s="130"/>
      <c r="C226" s="107"/>
      <c r="D226" s="107"/>
      <c r="E226" s="107"/>
      <c r="F226" s="107"/>
      <c r="G226" s="107"/>
      <c r="H226" s="107"/>
      <c r="I226" s="107"/>
    </row>
    <row r="227" spans="1:9">
      <c r="A227" s="107"/>
      <c r="B227" s="130"/>
      <c r="C227" s="107"/>
      <c r="D227" s="107"/>
      <c r="E227" s="107"/>
      <c r="F227" s="107"/>
      <c r="G227" s="107"/>
      <c r="H227" s="107"/>
      <c r="I227" s="107"/>
    </row>
    <row r="228" spans="1:9">
      <c r="A228" s="107"/>
      <c r="B228" s="130"/>
      <c r="C228" s="107"/>
      <c r="D228" s="107"/>
      <c r="E228" s="107"/>
      <c r="F228" s="107"/>
      <c r="G228" s="107"/>
      <c r="H228" s="107"/>
      <c r="I228" s="107"/>
    </row>
    <row r="229" spans="1:9">
      <c r="A229" s="107"/>
      <c r="B229" s="130"/>
      <c r="C229" s="107"/>
      <c r="D229" s="107"/>
      <c r="E229" s="107"/>
      <c r="F229" s="107"/>
      <c r="G229" s="107"/>
      <c r="H229" s="107"/>
      <c r="I229" s="107"/>
    </row>
    <row r="230" spans="1:9">
      <c r="A230" s="107"/>
      <c r="B230" s="130"/>
      <c r="C230" s="107"/>
      <c r="D230" s="107"/>
      <c r="E230" s="107"/>
      <c r="F230" s="107"/>
      <c r="G230" s="107"/>
      <c r="H230" s="107"/>
      <c r="I230" s="107"/>
    </row>
    <row r="231" spans="1:9">
      <c r="A231" s="107"/>
      <c r="B231" s="130"/>
      <c r="C231" s="107"/>
      <c r="D231" s="107"/>
      <c r="E231" s="107"/>
      <c r="F231" s="107"/>
      <c r="G231" s="107"/>
      <c r="H231" s="107"/>
      <c r="I231" s="107"/>
    </row>
    <row r="232" spans="1:9">
      <c r="A232" s="107"/>
      <c r="B232" s="130"/>
      <c r="C232" s="107"/>
      <c r="D232" s="107"/>
      <c r="E232" s="107"/>
      <c r="F232" s="107"/>
      <c r="G232" s="107"/>
      <c r="H232" s="107"/>
      <c r="I232" s="107"/>
    </row>
    <row r="233" spans="1:9">
      <c r="A233" s="107"/>
      <c r="B233" s="130"/>
      <c r="C233" s="107"/>
      <c r="D233" s="107"/>
      <c r="E233" s="107"/>
      <c r="F233" s="107"/>
      <c r="G233" s="107"/>
      <c r="H233" s="107"/>
      <c r="I233" s="107"/>
    </row>
    <row r="234" spans="1:9">
      <c r="A234" s="107"/>
      <c r="B234" s="130"/>
      <c r="C234" s="107"/>
      <c r="D234" s="107"/>
      <c r="E234" s="107"/>
      <c r="F234" s="107"/>
      <c r="G234" s="107"/>
      <c r="H234" s="107"/>
      <c r="I234" s="107"/>
    </row>
    <row r="235" spans="1:9">
      <c r="A235" s="107"/>
      <c r="B235" s="130"/>
      <c r="C235" s="107"/>
      <c r="D235" s="107"/>
      <c r="E235" s="107"/>
      <c r="F235" s="107"/>
      <c r="G235" s="107"/>
      <c r="H235" s="107"/>
      <c r="I235" s="107"/>
    </row>
    <row r="236" spans="1:9">
      <c r="A236" s="107"/>
      <c r="B236" s="130"/>
      <c r="C236" s="107"/>
      <c r="D236" s="107"/>
      <c r="E236" s="107"/>
      <c r="F236" s="107"/>
      <c r="G236" s="107"/>
      <c r="H236" s="107"/>
      <c r="I236" s="107"/>
    </row>
    <row r="237" spans="1:9">
      <c r="A237" s="107"/>
      <c r="B237" s="130"/>
      <c r="C237" s="107"/>
      <c r="D237" s="107"/>
      <c r="E237" s="107"/>
      <c r="F237" s="107"/>
      <c r="G237" s="107"/>
      <c r="H237" s="107"/>
      <c r="I237" s="107"/>
    </row>
    <row r="238" spans="1:9">
      <c r="A238" s="107"/>
      <c r="B238" s="130"/>
      <c r="C238" s="107"/>
      <c r="D238" s="107"/>
      <c r="E238" s="107"/>
      <c r="F238" s="107"/>
      <c r="G238" s="107"/>
      <c r="H238" s="107"/>
      <c r="I238" s="107"/>
    </row>
    <row r="239" spans="1:9">
      <c r="A239" s="107"/>
      <c r="B239" s="130"/>
      <c r="C239" s="107"/>
      <c r="D239" s="107"/>
      <c r="E239" s="107"/>
      <c r="F239" s="107"/>
      <c r="G239" s="107"/>
      <c r="H239" s="107"/>
      <c r="I239" s="107"/>
    </row>
    <row r="240" spans="1:9">
      <c r="A240" s="107"/>
      <c r="B240" s="130"/>
      <c r="C240" s="107"/>
      <c r="D240" s="107"/>
      <c r="E240" s="107"/>
      <c r="F240" s="107"/>
      <c r="G240" s="107"/>
      <c r="H240" s="107"/>
      <c r="I240" s="107"/>
    </row>
    <row r="241" spans="1:9">
      <c r="A241" s="107"/>
      <c r="B241" s="130"/>
      <c r="C241" s="107"/>
      <c r="D241" s="107"/>
      <c r="E241" s="107"/>
      <c r="F241" s="107"/>
      <c r="G241" s="107"/>
      <c r="H241" s="107"/>
      <c r="I241" s="107"/>
    </row>
    <row r="242" spans="1:9">
      <c r="A242" s="107"/>
      <c r="B242" s="130"/>
      <c r="C242" s="107"/>
      <c r="D242" s="107"/>
      <c r="E242" s="107"/>
      <c r="F242" s="107"/>
      <c r="G242" s="107"/>
      <c r="H242" s="107"/>
      <c r="I242" s="107"/>
    </row>
    <row r="243" spans="1:9">
      <c r="A243" s="107"/>
      <c r="B243" s="130"/>
      <c r="C243" s="107"/>
      <c r="D243" s="107"/>
      <c r="E243" s="107"/>
      <c r="F243" s="107"/>
      <c r="G243" s="107"/>
      <c r="H243" s="107"/>
      <c r="I243" s="107"/>
    </row>
    <row r="244" spans="1:9">
      <c r="A244" s="107"/>
      <c r="B244" s="130"/>
      <c r="C244" s="107"/>
      <c r="D244" s="107"/>
      <c r="E244" s="107"/>
      <c r="F244" s="107"/>
      <c r="G244" s="107"/>
      <c r="H244" s="107"/>
      <c r="I244" s="107"/>
    </row>
    <row r="245" spans="1:9">
      <c r="A245" s="107"/>
      <c r="B245" s="130"/>
      <c r="C245" s="107"/>
      <c r="D245" s="107"/>
      <c r="E245" s="107"/>
      <c r="F245" s="107"/>
      <c r="G245" s="107"/>
      <c r="H245" s="107"/>
      <c r="I245" s="107"/>
    </row>
    <row r="246" spans="1:9">
      <c r="A246" s="107"/>
      <c r="B246" s="130"/>
      <c r="C246" s="107"/>
      <c r="D246" s="107"/>
      <c r="E246" s="107"/>
      <c r="F246" s="107"/>
      <c r="G246" s="107"/>
      <c r="H246" s="107"/>
      <c r="I246" s="107"/>
    </row>
    <row r="247" spans="1:9">
      <c r="A247" s="107"/>
      <c r="B247" s="130"/>
      <c r="C247" s="107"/>
      <c r="D247" s="107"/>
      <c r="E247" s="107"/>
      <c r="F247" s="107"/>
      <c r="G247" s="107"/>
      <c r="H247" s="107"/>
      <c r="I247" s="107"/>
    </row>
    <row r="248" spans="1:9">
      <c r="A248" s="107"/>
      <c r="B248" s="130"/>
      <c r="C248" s="107"/>
      <c r="D248" s="107"/>
      <c r="E248" s="107"/>
      <c r="F248" s="107"/>
      <c r="G248" s="107"/>
      <c r="H248" s="107"/>
      <c r="I248" s="107"/>
    </row>
    <row r="249" spans="1:9">
      <c r="A249" s="107"/>
      <c r="B249" s="130"/>
      <c r="C249" s="107"/>
      <c r="D249" s="107"/>
      <c r="E249" s="107"/>
      <c r="F249" s="107"/>
      <c r="G249" s="107"/>
      <c r="H249" s="107"/>
      <c r="I249" s="107"/>
    </row>
    <row r="250" spans="1:9">
      <c r="A250" s="107"/>
      <c r="B250" s="130"/>
      <c r="C250" s="107"/>
      <c r="D250" s="107"/>
      <c r="E250" s="107"/>
      <c r="F250" s="107"/>
      <c r="G250" s="107"/>
      <c r="H250" s="107"/>
      <c r="I250" s="107"/>
    </row>
    <row r="251" spans="1:9">
      <c r="A251" s="107"/>
      <c r="B251" s="130"/>
      <c r="C251" s="107"/>
      <c r="D251" s="107"/>
      <c r="E251" s="107"/>
      <c r="F251" s="107"/>
      <c r="G251" s="107"/>
      <c r="H251" s="107"/>
      <c r="I251" s="107"/>
    </row>
    <row r="252" spans="1:9">
      <c r="A252" s="107"/>
      <c r="B252" s="130"/>
      <c r="C252" s="107"/>
      <c r="D252" s="107"/>
      <c r="E252" s="107"/>
      <c r="F252" s="107"/>
      <c r="G252" s="107"/>
      <c r="H252" s="107"/>
      <c r="I252" s="107"/>
    </row>
    <row r="253" spans="1:9">
      <c r="A253" s="107"/>
      <c r="B253" s="130"/>
      <c r="C253" s="107"/>
      <c r="D253" s="107"/>
      <c r="E253" s="107"/>
      <c r="F253" s="107"/>
      <c r="G253" s="107"/>
      <c r="H253" s="107"/>
      <c r="I253" s="107"/>
    </row>
    <row r="254" spans="1:9">
      <c r="A254" s="107"/>
      <c r="B254" s="130"/>
      <c r="C254" s="107"/>
      <c r="D254" s="107"/>
      <c r="E254" s="107"/>
      <c r="F254" s="107"/>
      <c r="G254" s="107"/>
      <c r="H254" s="107"/>
      <c r="I254" s="107"/>
    </row>
    <row r="255" spans="1:9">
      <c r="A255" s="107"/>
      <c r="B255" s="130"/>
      <c r="C255" s="107"/>
      <c r="D255" s="107"/>
      <c r="E255" s="107"/>
      <c r="F255" s="107"/>
      <c r="G255" s="107"/>
      <c r="H255" s="107"/>
      <c r="I255" s="107"/>
    </row>
    <row r="256" spans="1:9">
      <c r="A256" s="107"/>
      <c r="B256" s="130"/>
      <c r="C256" s="107"/>
      <c r="D256" s="107"/>
      <c r="E256" s="107"/>
      <c r="F256" s="107"/>
      <c r="G256" s="107"/>
      <c r="H256" s="107"/>
      <c r="I256" s="107"/>
    </row>
    <row r="257" spans="1:9">
      <c r="A257" s="107"/>
      <c r="B257" s="130"/>
      <c r="C257" s="107"/>
      <c r="D257" s="107"/>
      <c r="E257" s="107"/>
      <c r="F257" s="107"/>
      <c r="G257" s="107"/>
      <c r="H257" s="107"/>
      <c r="I257" s="107"/>
    </row>
    <row r="258" spans="1:9">
      <c r="A258" s="107"/>
      <c r="B258" s="130"/>
      <c r="C258" s="107"/>
      <c r="D258" s="107"/>
      <c r="E258" s="107"/>
      <c r="F258" s="107"/>
      <c r="G258" s="107"/>
      <c r="H258" s="107"/>
      <c r="I258" s="107"/>
    </row>
    <row r="259" spans="1:9">
      <c r="A259" s="107"/>
      <c r="B259" s="130"/>
      <c r="C259" s="107"/>
      <c r="D259" s="107"/>
      <c r="E259" s="107"/>
      <c r="F259" s="107"/>
      <c r="G259" s="107"/>
      <c r="H259" s="107"/>
      <c r="I259" s="107"/>
    </row>
    <row r="260" spans="1:9">
      <c r="A260" s="107"/>
      <c r="B260" s="130"/>
      <c r="C260" s="107"/>
      <c r="D260" s="107"/>
      <c r="E260" s="107"/>
      <c r="F260" s="107"/>
      <c r="G260" s="107"/>
      <c r="H260" s="107"/>
      <c r="I260" s="107"/>
    </row>
    <row r="261" spans="1:9">
      <c r="A261" s="107"/>
      <c r="B261" s="130"/>
      <c r="C261" s="107"/>
      <c r="D261" s="107"/>
      <c r="E261" s="107"/>
      <c r="F261" s="107"/>
      <c r="G261" s="107"/>
      <c r="H261" s="107"/>
      <c r="I261" s="107"/>
    </row>
    <row r="262" spans="1:9">
      <c r="A262" s="107"/>
      <c r="B262" s="130"/>
      <c r="C262" s="107"/>
      <c r="D262" s="107"/>
      <c r="E262" s="107"/>
      <c r="F262" s="107"/>
      <c r="G262" s="107"/>
      <c r="H262" s="107"/>
      <c r="I262" s="107"/>
    </row>
    <row r="263" spans="1:9">
      <c r="A263" s="107"/>
      <c r="B263" s="130"/>
      <c r="C263" s="107"/>
      <c r="D263" s="107"/>
      <c r="E263" s="107"/>
      <c r="F263" s="107"/>
      <c r="G263" s="107"/>
      <c r="H263" s="107"/>
      <c r="I263" s="107"/>
    </row>
    <row r="264" spans="1:9">
      <c r="A264" s="107"/>
      <c r="B264" s="130"/>
      <c r="C264" s="107"/>
      <c r="D264" s="107"/>
      <c r="E264" s="107"/>
      <c r="F264" s="107"/>
      <c r="G264" s="107"/>
      <c r="H264" s="107"/>
      <c r="I264" s="107"/>
    </row>
    <row r="265" spans="1:9">
      <c r="A265" s="107"/>
      <c r="B265" s="130"/>
      <c r="C265" s="107"/>
      <c r="D265" s="107"/>
      <c r="E265" s="107"/>
      <c r="F265" s="107"/>
      <c r="G265" s="107"/>
      <c r="H265" s="107"/>
      <c r="I265" s="107"/>
    </row>
    <row r="266" spans="1:9">
      <c r="A266" s="107"/>
      <c r="B266" s="130"/>
      <c r="C266" s="107"/>
      <c r="D266" s="107"/>
      <c r="E266" s="107"/>
      <c r="F266" s="107"/>
      <c r="G266" s="107"/>
      <c r="H266" s="107"/>
      <c r="I266" s="107"/>
    </row>
    <row r="267" spans="1:9">
      <c r="A267" s="107"/>
      <c r="B267" s="130"/>
      <c r="C267" s="107"/>
      <c r="D267" s="107"/>
      <c r="E267" s="107"/>
      <c r="F267" s="107"/>
      <c r="G267" s="107"/>
      <c r="H267" s="107"/>
      <c r="I267" s="107"/>
    </row>
    <row r="268" spans="1:9">
      <c r="A268" s="107"/>
      <c r="B268" s="130"/>
      <c r="C268" s="107"/>
      <c r="D268" s="107"/>
      <c r="E268" s="107"/>
      <c r="F268" s="107"/>
      <c r="G268" s="107"/>
      <c r="H268" s="107"/>
      <c r="I268" s="107"/>
    </row>
    <row r="269" spans="1:9">
      <c r="A269" s="107"/>
      <c r="B269" s="130"/>
      <c r="C269" s="107"/>
      <c r="D269" s="107"/>
      <c r="E269" s="107"/>
      <c r="F269" s="107"/>
      <c r="G269" s="107"/>
      <c r="H269" s="107"/>
      <c r="I269" s="107"/>
    </row>
    <row r="270" spans="1:9">
      <c r="A270" s="107"/>
      <c r="B270" s="130"/>
      <c r="C270" s="107"/>
      <c r="D270" s="107"/>
      <c r="E270" s="107"/>
      <c r="F270" s="107"/>
      <c r="G270" s="107"/>
      <c r="H270" s="107"/>
      <c r="I270" s="107"/>
    </row>
    <row r="271" spans="1:9">
      <c r="A271" s="107"/>
      <c r="B271" s="130"/>
      <c r="C271" s="107"/>
      <c r="D271" s="107"/>
      <c r="E271" s="107"/>
      <c r="F271" s="107"/>
      <c r="G271" s="107"/>
      <c r="H271" s="107"/>
      <c r="I271" s="107"/>
    </row>
    <row r="272" spans="1:9">
      <c r="A272" s="107"/>
      <c r="B272" s="130"/>
      <c r="C272" s="107"/>
      <c r="D272" s="107"/>
      <c r="E272" s="107"/>
      <c r="F272" s="107"/>
      <c r="G272" s="107"/>
      <c r="H272" s="107"/>
      <c r="I272" s="107"/>
    </row>
    <row r="273" spans="1:9">
      <c r="A273" s="107"/>
      <c r="B273" s="130"/>
      <c r="C273" s="107"/>
      <c r="D273" s="107"/>
      <c r="E273" s="107"/>
      <c r="F273" s="107"/>
      <c r="G273" s="107"/>
      <c r="H273" s="107"/>
      <c r="I273" s="107"/>
    </row>
    <row r="274" spans="1:9">
      <c r="A274" s="107"/>
      <c r="B274" s="130"/>
      <c r="C274" s="107"/>
      <c r="D274" s="107"/>
      <c r="E274" s="107"/>
      <c r="F274" s="107"/>
      <c r="G274" s="107"/>
      <c r="H274" s="107"/>
      <c r="I274" s="107"/>
    </row>
    <row r="275" spans="1:9">
      <c r="A275" s="107"/>
      <c r="B275" s="130"/>
      <c r="C275" s="107"/>
      <c r="D275" s="107"/>
      <c r="E275" s="107"/>
      <c r="F275" s="107"/>
      <c r="G275" s="107"/>
      <c r="H275" s="107"/>
      <c r="I275" s="107"/>
    </row>
    <row r="276" spans="1:9">
      <c r="A276" s="107"/>
      <c r="B276" s="130"/>
      <c r="C276" s="107"/>
      <c r="D276" s="107"/>
      <c r="E276" s="107"/>
      <c r="F276" s="107"/>
      <c r="G276" s="107"/>
      <c r="H276" s="107"/>
      <c r="I276" s="107"/>
    </row>
    <row r="277" spans="1:9">
      <c r="A277" s="107"/>
      <c r="B277" s="130"/>
      <c r="C277" s="107"/>
      <c r="D277" s="107"/>
      <c r="E277" s="107"/>
      <c r="F277" s="107"/>
      <c r="G277" s="107"/>
      <c r="H277" s="107"/>
      <c r="I277" s="107"/>
    </row>
    <row r="278" spans="1:9">
      <c r="A278" s="107"/>
      <c r="B278" s="130"/>
      <c r="C278" s="107"/>
      <c r="D278" s="107"/>
      <c r="E278" s="107"/>
      <c r="F278" s="107"/>
      <c r="G278" s="107"/>
      <c r="H278" s="107"/>
      <c r="I278" s="107"/>
    </row>
    <row r="279" spans="1:9">
      <c r="A279" s="107"/>
      <c r="B279" s="130"/>
      <c r="C279" s="107"/>
      <c r="D279" s="107"/>
      <c r="E279" s="107"/>
      <c r="F279" s="107"/>
      <c r="G279" s="107"/>
      <c r="H279" s="107"/>
      <c r="I279" s="107"/>
    </row>
    <row r="280" spans="1:9">
      <c r="A280" s="107"/>
      <c r="B280" s="130"/>
      <c r="C280" s="107"/>
      <c r="D280" s="107"/>
      <c r="E280" s="107"/>
      <c r="F280" s="107"/>
      <c r="G280" s="107"/>
      <c r="H280" s="107"/>
      <c r="I280" s="107"/>
    </row>
    <row r="281" spans="1:9">
      <c r="A281" s="107"/>
      <c r="B281" s="130"/>
      <c r="C281" s="107"/>
      <c r="D281" s="107"/>
      <c r="E281" s="107"/>
      <c r="F281" s="107"/>
      <c r="G281" s="107"/>
      <c r="H281" s="107"/>
      <c r="I281" s="107"/>
    </row>
    <row r="282" spans="1:9">
      <c r="A282" s="107"/>
      <c r="B282" s="130"/>
      <c r="C282" s="107"/>
      <c r="D282" s="107"/>
      <c r="E282" s="107"/>
      <c r="F282" s="107"/>
      <c r="G282" s="107"/>
      <c r="H282" s="107"/>
      <c r="I282" s="107"/>
    </row>
    <row r="283" spans="1:9">
      <c r="A283" s="107"/>
      <c r="B283" s="130"/>
      <c r="C283" s="107"/>
      <c r="D283" s="107"/>
      <c r="E283" s="107"/>
      <c r="F283" s="107"/>
      <c r="G283" s="107"/>
      <c r="H283" s="107"/>
      <c r="I283" s="107"/>
    </row>
    <row r="284" spans="1:9">
      <c r="A284" s="107"/>
      <c r="B284" s="130"/>
      <c r="C284" s="107"/>
      <c r="D284" s="107"/>
      <c r="E284" s="107"/>
      <c r="F284" s="107"/>
      <c r="G284" s="107"/>
      <c r="H284" s="107"/>
      <c r="I284" s="107"/>
    </row>
    <row r="285" spans="1:9">
      <c r="A285" s="107"/>
      <c r="B285" s="130"/>
      <c r="C285" s="107"/>
      <c r="D285" s="107"/>
      <c r="E285" s="107"/>
      <c r="F285" s="107"/>
      <c r="G285" s="107"/>
      <c r="H285" s="107"/>
      <c r="I285" s="107"/>
    </row>
    <row r="286" spans="1:9">
      <c r="A286" s="107"/>
      <c r="B286" s="130"/>
      <c r="C286" s="107"/>
      <c r="D286" s="107"/>
      <c r="E286" s="107"/>
      <c r="F286" s="107"/>
      <c r="G286" s="107"/>
      <c r="H286" s="107"/>
      <c r="I286" s="107"/>
    </row>
    <row r="287" spans="1:9">
      <c r="A287" s="107"/>
      <c r="B287" s="130"/>
      <c r="C287" s="107"/>
      <c r="D287" s="107"/>
      <c r="E287" s="107"/>
      <c r="F287" s="107"/>
      <c r="G287" s="107"/>
      <c r="H287" s="107"/>
      <c r="I287" s="107"/>
    </row>
    <row r="288" spans="1:9">
      <c r="A288" s="107"/>
      <c r="B288" s="130"/>
      <c r="C288" s="107"/>
      <c r="D288" s="107"/>
      <c r="E288" s="107"/>
      <c r="F288" s="107"/>
      <c r="G288" s="107"/>
      <c r="H288" s="107"/>
      <c r="I288" s="107"/>
    </row>
    <row r="289" spans="1:9">
      <c r="A289" s="107"/>
      <c r="B289" s="130"/>
      <c r="C289" s="107"/>
      <c r="D289" s="107"/>
      <c r="E289" s="107"/>
      <c r="F289" s="107"/>
      <c r="G289" s="107"/>
      <c r="H289" s="107"/>
      <c r="I289" s="107"/>
    </row>
    <row r="290" spans="1:9">
      <c r="A290" s="107"/>
      <c r="B290" s="130"/>
      <c r="C290" s="107"/>
      <c r="D290" s="107"/>
      <c r="E290" s="107"/>
      <c r="F290" s="107"/>
      <c r="G290" s="107"/>
      <c r="H290" s="107"/>
      <c r="I290" s="107"/>
    </row>
    <row r="291" spans="1:9">
      <c r="A291" s="107"/>
      <c r="B291" s="130"/>
      <c r="C291" s="107"/>
      <c r="D291" s="107"/>
      <c r="E291" s="107"/>
      <c r="F291" s="107"/>
      <c r="G291" s="107"/>
      <c r="H291" s="107"/>
      <c r="I291" s="107"/>
    </row>
    <row r="292" spans="1:9">
      <c r="A292" s="107"/>
      <c r="B292" s="130"/>
      <c r="C292" s="107"/>
      <c r="D292" s="107"/>
      <c r="E292" s="107"/>
      <c r="F292" s="107"/>
      <c r="G292" s="107"/>
      <c r="H292" s="107"/>
      <c r="I292" s="107"/>
    </row>
    <row r="293" spans="1:9">
      <c r="A293" s="107"/>
      <c r="B293" s="130"/>
      <c r="C293" s="107"/>
      <c r="D293" s="107"/>
      <c r="E293" s="107"/>
      <c r="F293" s="107"/>
      <c r="G293" s="107"/>
      <c r="H293" s="107"/>
      <c r="I293" s="107"/>
    </row>
    <row r="294" spans="1:9">
      <c r="A294" s="107"/>
      <c r="B294" s="130"/>
      <c r="C294" s="107"/>
      <c r="D294" s="107"/>
      <c r="E294" s="107"/>
      <c r="F294" s="107"/>
      <c r="G294" s="107"/>
      <c r="H294" s="107"/>
      <c r="I294" s="107"/>
    </row>
    <row r="295" spans="1:9">
      <c r="A295" s="107"/>
      <c r="B295" s="130"/>
      <c r="C295" s="107"/>
      <c r="D295" s="107"/>
      <c r="E295" s="107"/>
      <c r="F295" s="107"/>
      <c r="G295" s="107"/>
      <c r="H295" s="107"/>
      <c r="I295" s="107"/>
    </row>
    <row r="296" spans="1:9">
      <c r="A296" s="107"/>
      <c r="B296" s="130"/>
      <c r="C296" s="107"/>
      <c r="D296" s="107"/>
      <c r="E296" s="107"/>
      <c r="F296" s="107"/>
      <c r="G296" s="107"/>
      <c r="H296" s="107"/>
      <c r="I296" s="107"/>
    </row>
    <row r="297" spans="1:9">
      <c r="A297" s="107"/>
      <c r="B297" s="130"/>
      <c r="C297" s="107"/>
      <c r="D297" s="107"/>
      <c r="E297" s="107"/>
      <c r="F297" s="107"/>
      <c r="G297" s="107"/>
      <c r="H297" s="107"/>
      <c r="I297" s="107"/>
    </row>
    <row r="298" spans="1:9">
      <c r="A298" s="107"/>
      <c r="B298" s="130"/>
      <c r="C298" s="107"/>
      <c r="D298" s="107"/>
      <c r="E298" s="107"/>
      <c r="F298" s="107"/>
      <c r="G298" s="107"/>
      <c r="H298" s="107"/>
      <c r="I298" s="107"/>
    </row>
    <row r="299" spans="1:9">
      <c r="A299" s="107"/>
      <c r="B299" s="130"/>
      <c r="C299" s="107"/>
      <c r="D299" s="107"/>
      <c r="E299" s="107"/>
      <c r="F299" s="107"/>
      <c r="G299" s="107"/>
      <c r="H299" s="107"/>
      <c r="I299" s="107"/>
    </row>
    <row r="300" spans="1:9">
      <c r="A300" s="107"/>
      <c r="B300" s="130"/>
      <c r="C300" s="107"/>
      <c r="D300" s="107"/>
      <c r="E300" s="107"/>
      <c r="F300" s="107"/>
      <c r="G300" s="107"/>
      <c r="H300" s="107"/>
      <c r="I300" s="107"/>
    </row>
    <row r="301" spans="1:9">
      <c r="A301" s="107"/>
      <c r="B301" s="130"/>
      <c r="C301" s="107"/>
      <c r="D301" s="107"/>
      <c r="E301" s="107"/>
      <c r="F301" s="107"/>
      <c r="G301" s="107"/>
      <c r="H301" s="107"/>
      <c r="I301" s="107"/>
    </row>
    <row r="302" spans="1:9">
      <c r="A302" s="107"/>
      <c r="B302" s="130"/>
      <c r="C302" s="107"/>
      <c r="D302" s="107"/>
      <c r="E302" s="107"/>
      <c r="F302" s="107"/>
      <c r="G302" s="107"/>
      <c r="H302" s="107"/>
      <c r="I302" s="107"/>
    </row>
    <row r="303" spans="1:9">
      <c r="A303" s="107"/>
      <c r="B303" s="130"/>
      <c r="C303" s="107"/>
      <c r="D303" s="107"/>
      <c r="E303" s="107"/>
      <c r="F303" s="107"/>
      <c r="G303" s="107"/>
      <c r="H303" s="107"/>
      <c r="I303" s="107"/>
    </row>
    <row r="304" spans="1:9">
      <c r="A304" s="107"/>
      <c r="B304" s="130"/>
      <c r="C304" s="107"/>
      <c r="D304" s="107"/>
      <c r="E304" s="107"/>
      <c r="F304" s="107"/>
      <c r="G304" s="107"/>
      <c r="H304" s="107"/>
      <c r="I304" s="107"/>
    </row>
    <row r="305" spans="1:9">
      <c r="A305" s="107"/>
      <c r="B305" s="130"/>
      <c r="C305" s="107"/>
      <c r="D305" s="107"/>
      <c r="E305" s="107"/>
      <c r="F305" s="107"/>
      <c r="G305" s="107"/>
      <c r="H305" s="107"/>
      <c r="I305" s="107"/>
    </row>
    <row r="306" spans="1:9">
      <c r="A306" s="107"/>
      <c r="B306" s="130"/>
      <c r="C306" s="107"/>
      <c r="D306" s="107"/>
      <c r="E306" s="107"/>
      <c r="F306" s="107"/>
      <c r="G306" s="107"/>
      <c r="H306" s="107"/>
      <c r="I306" s="107"/>
    </row>
    <row r="307" spans="1:9">
      <c r="A307" s="107"/>
      <c r="B307" s="130"/>
      <c r="C307" s="107"/>
      <c r="D307" s="107"/>
      <c r="E307" s="107"/>
      <c r="F307" s="107"/>
      <c r="G307" s="107"/>
      <c r="H307" s="107"/>
      <c r="I307" s="107"/>
    </row>
    <row r="308" spans="1:9">
      <c r="A308" s="107"/>
      <c r="B308" s="130"/>
      <c r="C308" s="107"/>
      <c r="D308" s="107"/>
      <c r="E308" s="107"/>
      <c r="F308" s="107"/>
      <c r="G308" s="107"/>
      <c r="H308" s="107"/>
      <c r="I308" s="107"/>
    </row>
    <row r="309" spans="1:9">
      <c r="A309" s="107"/>
      <c r="B309" s="130"/>
      <c r="C309" s="107"/>
      <c r="D309" s="107"/>
      <c r="E309" s="107"/>
      <c r="F309" s="107"/>
      <c r="G309" s="107"/>
      <c r="H309" s="107"/>
      <c r="I309" s="107"/>
    </row>
    <row r="310" spans="1:9">
      <c r="A310" s="107"/>
      <c r="B310" s="130"/>
      <c r="C310" s="107"/>
      <c r="D310" s="107"/>
      <c r="E310" s="107"/>
      <c r="F310" s="107"/>
      <c r="G310" s="107"/>
      <c r="H310" s="107"/>
      <c r="I310" s="107"/>
    </row>
    <row r="311" spans="1:9">
      <c r="A311" s="107"/>
      <c r="B311" s="130"/>
      <c r="C311" s="107"/>
      <c r="D311" s="107"/>
      <c r="E311" s="107"/>
      <c r="F311" s="107"/>
      <c r="G311" s="107"/>
      <c r="H311" s="107"/>
      <c r="I311" s="107"/>
    </row>
    <row r="312" spans="1:9">
      <c r="A312" s="107"/>
      <c r="B312" s="130"/>
      <c r="C312" s="107"/>
      <c r="D312" s="107"/>
      <c r="E312" s="107"/>
      <c r="F312" s="107"/>
      <c r="G312" s="107"/>
      <c r="H312" s="107"/>
      <c r="I312" s="107"/>
    </row>
    <row r="313" spans="1:9">
      <c r="A313" s="107"/>
      <c r="B313" s="130"/>
      <c r="C313" s="107"/>
      <c r="D313" s="107"/>
      <c r="E313" s="107"/>
      <c r="F313" s="107"/>
      <c r="G313" s="107"/>
      <c r="H313" s="107"/>
      <c r="I313" s="107"/>
    </row>
    <row r="314" spans="1:9">
      <c r="A314" s="107"/>
      <c r="B314" s="130"/>
      <c r="C314" s="107"/>
      <c r="D314" s="107"/>
      <c r="E314" s="107"/>
      <c r="F314" s="107"/>
      <c r="G314" s="107"/>
      <c r="H314" s="107"/>
      <c r="I314" s="107"/>
    </row>
    <row r="315" spans="1:9">
      <c r="A315" s="107"/>
      <c r="B315" s="130"/>
      <c r="C315" s="107"/>
      <c r="D315" s="107"/>
      <c r="E315" s="107"/>
      <c r="F315" s="107"/>
      <c r="G315" s="107"/>
      <c r="H315" s="107"/>
      <c r="I315" s="107"/>
    </row>
    <row r="316" spans="1:9">
      <c r="A316" s="107"/>
      <c r="B316" s="130"/>
      <c r="C316" s="107"/>
      <c r="D316" s="107"/>
      <c r="E316" s="107"/>
      <c r="F316" s="107"/>
      <c r="G316" s="107"/>
      <c r="H316" s="107"/>
      <c r="I316" s="107"/>
    </row>
    <row r="317" spans="1:9">
      <c r="A317" s="107"/>
      <c r="B317" s="130"/>
      <c r="C317" s="107"/>
      <c r="D317" s="107"/>
      <c r="E317" s="107"/>
      <c r="F317" s="107"/>
      <c r="G317" s="107"/>
      <c r="H317" s="107"/>
      <c r="I317" s="107"/>
    </row>
    <row r="318" spans="1:9">
      <c r="A318" s="107"/>
      <c r="B318" s="130"/>
      <c r="C318" s="107"/>
      <c r="D318" s="107"/>
      <c r="E318" s="107"/>
      <c r="F318" s="107"/>
      <c r="G318" s="107"/>
      <c r="H318" s="107"/>
      <c r="I318" s="107"/>
    </row>
    <row r="319" spans="1:9">
      <c r="A319" s="107"/>
      <c r="B319" s="130"/>
      <c r="C319" s="107"/>
      <c r="D319" s="107"/>
      <c r="E319" s="107"/>
      <c r="F319" s="107"/>
      <c r="G319" s="107"/>
      <c r="H319" s="107"/>
      <c r="I319" s="107"/>
    </row>
    <row r="320" spans="1:9">
      <c r="A320" s="107"/>
      <c r="B320" s="130"/>
      <c r="C320" s="107"/>
      <c r="D320" s="107"/>
      <c r="E320" s="107"/>
      <c r="F320" s="107"/>
      <c r="G320" s="107"/>
      <c r="H320" s="107"/>
      <c r="I320" s="107"/>
    </row>
    <row r="321" spans="1:9">
      <c r="A321" s="107"/>
      <c r="B321" s="130"/>
      <c r="C321" s="107"/>
      <c r="D321" s="107"/>
      <c r="E321" s="107"/>
      <c r="F321" s="107"/>
      <c r="G321" s="107"/>
      <c r="H321" s="107"/>
      <c r="I321" s="107"/>
    </row>
    <row r="322" spans="1:9">
      <c r="A322" s="107"/>
      <c r="B322" s="130"/>
      <c r="C322" s="107"/>
      <c r="D322" s="107"/>
      <c r="E322" s="107"/>
      <c r="F322" s="107"/>
      <c r="G322" s="107"/>
      <c r="H322" s="107"/>
      <c r="I322" s="107"/>
    </row>
    <row r="323" spans="1:9">
      <c r="A323" s="107"/>
      <c r="B323" s="130"/>
      <c r="C323" s="107"/>
      <c r="D323" s="107"/>
      <c r="E323" s="107"/>
      <c r="F323" s="107"/>
      <c r="G323" s="107"/>
      <c r="H323" s="107"/>
      <c r="I323" s="107"/>
    </row>
    <row r="324" spans="1:9">
      <c r="A324" s="107"/>
      <c r="B324" s="130"/>
      <c r="C324" s="107"/>
      <c r="D324" s="107"/>
      <c r="E324" s="107"/>
      <c r="F324" s="107"/>
      <c r="G324" s="107"/>
      <c r="H324" s="107"/>
      <c r="I324" s="107"/>
    </row>
    <row r="325" spans="1:9">
      <c r="A325" s="107"/>
      <c r="B325" s="130"/>
      <c r="C325" s="107"/>
      <c r="D325" s="107"/>
      <c r="E325" s="107"/>
      <c r="F325" s="107"/>
      <c r="G325" s="107"/>
      <c r="H325" s="107"/>
      <c r="I325" s="107"/>
    </row>
    <row r="326" spans="1:9">
      <c r="A326" s="107"/>
      <c r="B326" s="130"/>
      <c r="C326" s="107"/>
      <c r="D326" s="107"/>
      <c r="E326" s="107"/>
      <c r="F326" s="107"/>
      <c r="G326" s="107"/>
      <c r="H326" s="107"/>
      <c r="I326" s="107"/>
    </row>
    <row r="327" spans="1:9">
      <c r="A327" s="107"/>
      <c r="B327" s="130"/>
      <c r="C327" s="107"/>
      <c r="D327" s="107"/>
      <c r="E327" s="107"/>
      <c r="F327" s="107"/>
      <c r="G327" s="107"/>
      <c r="H327" s="107"/>
      <c r="I327" s="107"/>
    </row>
    <row r="328" spans="1:9">
      <c r="A328" s="107"/>
      <c r="B328" s="130"/>
      <c r="C328" s="107"/>
      <c r="D328" s="107"/>
      <c r="E328" s="107"/>
      <c r="F328" s="107"/>
      <c r="G328" s="107"/>
      <c r="H328" s="107"/>
      <c r="I328" s="107"/>
    </row>
    <row r="329" spans="1:9">
      <c r="A329" s="107"/>
      <c r="B329" s="130"/>
      <c r="C329" s="107"/>
      <c r="D329" s="107"/>
      <c r="E329" s="107"/>
      <c r="F329" s="107"/>
      <c r="G329" s="107"/>
      <c r="H329" s="107"/>
      <c r="I329" s="107"/>
    </row>
    <row r="330" spans="1:9">
      <c r="A330" s="107"/>
      <c r="B330" s="130"/>
      <c r="C330" s="107"/>
      <c r="D330" s="107"/>
      <c r="E330" s="107"/>
      <c r="F330" s="107"/>
      <c r="G330" s="107"/>
      <c r="H330" s="107"/>
      <c r="I330" s="107"/>
    </row>
    <row r="331" spans="1:9">
      <c r="A331" s="107"/>
      <c r="B331" s="130"/>
      <c r="C331" s="107"/>
      <c r="D331" s="107"/>
      <c r="E331" s="107"/>
      <c r="F331" s="107"/>
      <c r="G331" s="107"/>
      <c r="H331" s="107"/>
      <c r="I331" s="107"/>
    </row>
    <row r="332" spans="1:9">
      <c r="A332" s="107"/>
      <c r="B332" s="130"/>
      <c r="C332" s="107"/>
      <c r="D332" s="107"/>
      <c r="E332" s="107"/>
      <c r="F332" s="107"/>
      <c r="G332" s="107"/>
      <c r="H332" s="107"/>
      <c r="I332" s="107"/>
    </row>
    <row r="333" spans="1:9">
      <c r="A333" s="107"/>
      <c r="B333" s="130"/>
      <c r="C333" s="107"/>
      <c r="D333" s="107"/>
      <c r="E333" s="107"/>
      <c r="F333" s="107"/>
      <c r="G333" s="107"/>
      <c r="H333" s="107"/>
      <c r="I333" s="107"/>
    </row>
    <row r="334" spans="1:9">
      <c r="A334" s="107"/>
      <c r="B334" s="130"/>
      <c r="C334" s="107"/>
      <c r="D334" s="107"/>
      <c r="E334" s="107"/>
      <c r="F334" s="107"/>
      <c r="G334" s="107"/>
      <c r="H334" s="107"/>
      <c r="I334" s="107"/>
    </row>
    <row r="335" spans="1:9">
      <c r="A335" s="107"/>
      <c r="B335" s="130"/>
      <c r="C335" s="107"/>
      <c r="D335" s="107"/>
      <c r="E335" s="107"/>
      <c r="F335" s="107"/>
      <c r="G335" s="107"/>
      <c r="H335" s="107"/>
      <c r="I335" s="107"/>
    </row>
    <row r="336" spans="1:9">
      <c r="A336" s="107"/>
      <c r="B336" s="130"/>
      <c r="C336" s="107"/>
      <c r="D336" s="107"/>
      <c r="E336" s="107"/>
      <c r="F336" s="107"/>
      <c r="G336" s="107"/>
      <c r="H336" s="107"/>
      <c r="I336" s="107"/>
    </row>
    <row r="337" spans="1:9">
      <c r="A337" s="107"/>
      <c r="B337" s="130"/>
      <c r="C337" s="107"/>
      <c r="D337" s="107"/>
      <c r="E337" s="107"/>
      <c r="F337" s="107"/>
      <c r="G337" s="107"/>
      <c r="H337" s="107"/>
      <c r="I337" s="107"/>
    </row>
    <row r="338" spans="1:9">
      <c r="A338" s="107"/>
      <c r="B338" s="130"/>
      <c r="C338" s="107"/>
      <c r="D338" s="107"/>
      <c r="E338" s="107"/>
      <c r="F338" s="107"/>
      <c r="G338" s="107"/>
      <c r="H338" s="107"/>
      <c r="I338" s="107"/>
    </row>
    <row r="339" spans="1:9">
      <c r="A339" s="107"/>
      <c r="B339" s="130"/>
      <c r="C339" s="107"/>
      <c r="D339" s="107"/>
      <c r="E339" s="107"/>
      <c r="F339" s="107"/>
      <c r="G339" s="107"/>
      <c r="H339" s="107"/>
      <c r="I339" s="107"/>
    </row>
    <row r="340" spans="1:9">
      <c r="A340" s="107"/>
      <c r="B340" s="130"/>
      <c r="C340" s="107"/>
      <c r="D340" s="107"/>
      <c r="E340" s="107"/>
      <c r="F340" s="107"/>
      <c r="G340" s="107"/>
      <c r="H340" s="107"/>
      <c r="I340" s="107"/>
    </row>
    <row r="341" spans="1:9">
      <c r="A341" s="107"/>
      <c r="B341" s="130"/>
      <c r="C341" s="107"/>
      <c r="D341" s="107"/>
      <c r="E341" s="107"/>
      <c r="F341" s="107"/>
      <c r="G341" s="107"/>
      <c r="H341" s="107"/>
      <c r="I341" s="107"/>
    </row>
    <row r="342" spans="1:9">
      <c r="A342" s="107"/>
      <c r="B342" s="130"/>
      <c r="C342" s="107"/>
      <c r="D342" s="107"/>
      <c r="E342" s="107"/>
      <c r="F342" s="107"/>
      <c r="G342" s="107"/>
      <c r="H342" s="107"/>
      <c r="I342" s="107"/>
    </row>
    <row r="343" spans="1:9">
      <c r="A343" s="107"/>
      <c r="B343" s="130"/>
      <c r="C343" s="107"/>
      <c r="D343" s="107"/>
      <c r="E343" s="107"/>
      <c r="F343" s="107"/>
      <c r="G343" s="107"/>
      <c r="H343" s="107"/>
      <c r="I343" s="107"/>
    </row>
    <row r="344" spans="1:9">
      <c r="A344" s="107"/>
      <c r="B344" s="130"/>
      <c r="C344" s="107"/>
      <c r="D344" s="107"/>
      <c r="E344" s="107"/>
      <c r="F344" s="107"/>
      <c r="G344" s="107"/>
      <c r="H344" s="107"/>
      <c r="I344" s="107"/>
    </row>
    <row r="345" spans="1:9">
      <c r="A345" s="107"/>
      <c r="B345" s="130"/>
      <c r="C345" s="107"/>
      <c r="D345" s="107"/>
      <c r="E345" s="107"/>
      <c r="F345" s="107"/>
      <c r="G345" s="107"/>
      <c r="H345" s="107"/>
      <c r="I345" s="107"/>
    </row>
    <row r="346" spans="1:9">
      <c r="A346" s="107"/>
      <c r="B346" s="130"/>
      <c r="C346" s="107"/>
      <c r="D346" s="107"/>
      <c r="E346" s="107"/>
      <c r="F346" s="107"/>
      <c r="G346" s="107"/>
      <c r="H346" s="107"/>
      <c r="I346" s="107"/>
    </row>
    <row r="347" spans="1:9">
      <c r="A347" s="107"/>
      <c r="B347" s="130"/>
      <c r="C347" s="107"/>
      <c r="D347" s="107"/>
      <c r="E347" s="107"/>
      <c r="F347" s="107"/>
      <c r="G347" s="107"/>
      <c r="H347" s="107"/>
      <c r="I347" s="107"/>
    </row>
    <row r="348" spans="1:9">
      <c r="A348" s="107"/>
      <c r="B348" s="130"/>
      <c r="C348" s="107"/>
      <c r="D348" s="107"/>
      <c r="E348" s="107"/>
      <c r="F348" s="107"/>
      <c r="G348" s="107"/>
      <c r="H348" s="107"/>
      <c r="I348" s="107"/>
    </row>
    <row r="349" spans="1:9">
      <c r="A349" s="107"/>
      <c r="B349" s="130"/>
      <c r="C349" s="107"/>
      <c r="D349" s="107"/>
      <c r="E349" s="107"/>
      <c r="F349" s="107"/>
      <c r="G349" s="107"/>
      <c r="H349" s="107"/>
      <c r="I349" s="107"/>
    </row>
    <row r="350" spans="1:9">
      <c r="A350" s="107"/>
      <c r="B350" s="130"/>
      <c r="C350" s="107"/>
      <c r="D350" s="107"/>
      <c r="E350" s="107"/>
      <c r="F350" s="107"/>
      <c r="G350" s="107"/>
      <c r="H350" s="107"/>
      <c r="I350" s="107"/>
    </row>
    <row r="351" spans="1:9">
      <c r="A351" s="107"/>
      <c r="B351" s="130"/>
      <c r="C351" s="107"/>
      <c r="D351" s="107"/>
      <c r="E351" s="107"/>
      <c r="F351" s="107"/>
      <c r="G351" s="107"/>
      <c r="H351" s="107"/>
      <c r="I351" s="107"/>
    </row>
    <row r="352" spans="1:9">
      <c r="A352" s="107"/>
      <c r="B352" s="130"/>
      <c r="C352" s="107"/>
      <c r="D352" s="107"/>
      <c r="E352" s="107"/>
      <c r="F352" s="107"/>
      <c r="G352" s="107"/>
      <c r="H352" s="107"/>
      <c r="I352" s="107"/>
    </row>
    <row r="353" spans="1:9">
      <c r="A353" s="107"/>
      <c r="B353" s="130"/>
      <c r="C353" s="107"/>
      <c r="D353" s="107"/>
      <c r="E353" s="107"/>
      <c r="F353" s="107"/>
      <c r="G353" s="107"/>
      <c r="H353" s="107"/>
      <c r="I353" s="107"/>
    </row>
    <row r="354" spans="1:9">
      <c r="A354" s="107"/>
      <c r="B354" s="130"/>
      <c r="C354" s="107"/>
      <c r="D354" s="107"/>
      <c r="E354" s="107"/>
      <c r="F354" s="107"/>
      <c r="G354" s="107"/>
      <c r="H354" s="107"/>
      <c r="I354" s="107"/>
    </row>
    <row r="355" spans="1:9">
      <c r="A355" s="107"/>
      <c r="B355" s="130"/>
      <c r="C355" s="107"/>
      <c r="D355" s="107"/>
      <c r="E355" s="107"/>
      <c r="F355" s="107"/>
      <c r="G355" s="107"/>
      <c r="H355" s="107"/>
      <c r="I355" s="107"/>
    </row>
    <row r="356" spans="1:9">
      <c r="A356" s="107"/>
      <c r="B356" s="130"/>
      <c r="C356" s="107"/>
      <c r="D356" s="107"/>
      <c r="E356" s="107"/>
      <c r="F356" s="107"/>
      <c r="G356" s="107"/>
      <c r="H356" s="107"/>
      <c r="I356" s="107"/>
    </row>
    <row r="357" spans="1:9">
      <c r="A357" s="107"/>
      <c r="B357" s="130"/>
      <c r="C357" s="107"/>
      <c r="D357" s="107"/>
      <c r="E357" s="107"/>
      <c r="F357" s="107"/>
      <c r="G357" s="107"/>
      <c r="H357" s="107"/>
      <c r="I357" s="107"/>
    </row>
    <row r="358" spans="1:9">
      <c r="A358" s="107"/>
      <c r="B358" s="130"/>
      <c r="C358" s="107"/>
      <c r="D358" s="107"/>
      <c r="E358" s="107"/>
      <c r="F358" s="107"/>
      <c r="G358" s="107"/>
      <c r="H358" s="107"/>
      <c r="I358" s="107"/>
    </row>
    <row r="359" spans="1:9">
      <c r="A359" s="107"/>
      <c r="B359" s="130"/>
      <c r="C359" s="107"/>
      <c r="D359" s="107"/>
      <c r="E359" s="107"/>
      <c r="F359" s="107"/>
      <c r="G359" s="107"/>
      <c r="H359" s="107"/>
      <c r="I359" s="107"/>
    </row>
    <row r="360" spans="1:9">
      <c r="A360" s="107"/>
      <c r="B360" s="130"/>
      <c r="C360" s="107"/>
      <c r="D360" s="107"/>
      <c r="E360" s="107"/>
      <c r="F360" s="107"/>
      <c r="G360" s="107"/>
      <c r="H360" s="107"/>
      <c r="I360" s="107"/>
    </row>
    <row r="361" spans="1:9">
      <c r="A361" s="107"/>
      <c r="B361" s="130"/>
      <c r="C361" s="107"/>
      <c r="D361" s="107"/>
      <c r="E361" s="107"/>
      <c r="F361" s="107"/>
      <c r="G361" s="107"/>
      <c r="H361" s="107"/>
      <c r="I361" s="107"/>
    </row>
    <row r="362" spans="1:9">
      <c r="A362" s="107"/>
      <c r="B362" s="130"/>
      <c r="C362" s="107"/>
      <c r="D362" s="107"/>
      <c r="E362" s="107"/>
      <c r="F362" s="107"/>
      <c r="G362" s="107"/>
      <c r="H362" s="107"/>
      <c r="I362" s="107"/>
    </row>
    <row r="363" spans="1:9">
      <c r="A363" s="107"/>
      <c r="B363" s="130"/>
      <c r="C363" s="107"/>
      <c r="D363" s="107"/>
      <c r="E363" s="107"/>
      <c r="F363" s="107"/>
      <c r="G363" s="107"/>
      <c r="H363" s="107"/>
      <c r="I363" s="107"/>
    </row>
    <row r="364" spans="1:9">
      <c r="A364" s="107"/>
      <c r="B364" s="130"/>
      <c r="C364" s="107"/>
      <c r="D364" s="107"/>
      <c r="E364" s="107"/>
      <c r="F364" s="107"/>
      <c r="G364" s="107"/>
      <c r="H364" s="107"/>
      <c r="I364" s="107"/>
    </row>
    <row r="365" spans="1:9">
      <c r="A365" s="107"/>
      <c r="B365" s="130"/>
      <c r="C365" s="107"/>
      <c r="D365" s="107"/>
      <c r="E365" s="107"/>
      <c r="F365" s="107"/>
      <c r="G365" s="107"/>
      <c r="H365" s="107"/>
      <c r="I365" s="107"/>
    </row>
    <row r="366" spans="1:9">
      <c r="A366" s="107"/>
      <c r="B366" s="130"/>
      <c r="C366" s="107"/>
      <c r="D366" s="107"/>
      <c r="E366" s="107"/>
      <c r="F366" s="107"/>
      <c r="G366" s="107"/>
      <c r="H366" s="107"/>
      <c r="I366" s="107"/>
    </row>
    <row r="367" spans="1:9">
      <c r="A367" s="107"/>
      <c r="B367" s="130"/>
      <c r="C367" s="107"/>
      <c r="D367" s="107"/>
      <c r="E367" s="107"/>
      <c r="F367" s="107"/>
      <c r="G367" s="107"/>
      <c r="H367" s="107"/>
      <c r="I367" s="107"/>
    </row>
    <row r="368" spans="1:9">
      <c r="A368" s="107"/>
      <c r="B368" s="130"/>
      <c r="C368" s="107"/>
      <c r="D368" s="107"/>
      <c r="E368" s="107"/>
      <c r="F368" s="107"/>
      <c r="G368" s="107"/>
      <c r="H368" s="107"/>
      <c r="I368" s="107"/>
    </row>
    <row r="369" spans="1:9">
      <c r="A369" s="107"/>
      <c r="B369" s="130"/>
      <c r="C369" s="107"/>
      <c r="D369" s="107"/>
      <c r="E369" s="107"/>
      <c r="F369" s="107"/>
      <c r="G369" s="107"/>
      <c r="H369" s="107"/>
      <c r="I369" s="107"/>
    </row>
    <row r="370" spans="1:9">
      <c r="A370" s="107"/>
      <c r="B370" s="130"/>
      <c r="C370" s="107"/>
      <c r="D370" s="107"/>
      <c r="E370" s="107"/>
      <c r="F370" s="107"/>
      <c r="G370" s="107"/>
      <c r="H370" s="107"/>
      <c r="I370" s="107"/>
    </row>
    <row r="371" spans="1:9">
      <c r="A371" s="107"/>
      <c r="B371" s="130"/>
      <c r="C371" s="107"/>
      <c r="D371" s="107"/>
      <c r="E371" s="107"/>
      <c r="F371" s="107"/>
      <c r="G371" s="107"/>
      <c r="H371" s="107"/>
      <c r="I371" s="107"/>
    </row>
    <row r="372" spans="1:9">
      <c r="A372" s="107"/>
      <c r="B372" s="130"/>
      <c r="C372" s="107"/>
      <c r="D372" s="107"/>
      <c r="E372" s="107"/>
      <c r="F372" s="107"/>
      <c r="G372" s="107"/>
      <c r="H372" s="107"/>
      <c r="I372" s="107"/>
    </row>
    <row r="373" spans="1:9">
      <c r="A373" s="107"/>
      <c r="B373" s="130"/>
      <c r="C373" s="107"/>
      <c r="D373" s="107"/>
      <c r="E373" s="107"/>
      <c r="F373" s="107"/>
      <c r="G373" s="107"/>
      <c r="H373" s="107"/>
      <c r="I373" s="107"/>
    </row>
    <row r="374" spans="1:9">
      <c r="A374" s="107"/>
      <c r="B374" s="130"/>
      <c r="C374" s="107"/>
      <c r="D374" s="107"/>
      <c r="E374" s="107"/>
      <c r="F374" s="107"/>
      <c r="G374" s="107"/>
      <c r="H374" s="107"/>
      <c r="I374" s="107"/>
    </row>
    <row r="375" spans="1:9">
      <c r="A375" s="107"/>
      <c r="B375" s="130"/>
      <c r="C375" s="107"/>
      <c r="D375" s="107"/>
      <c r="E375" s="107"/>
      <c r="F375" s="107"/>
      <c r="G375" s="107"/>
      <c r="H375" s="107"/>
      <c r="I375" s="107"/>
    </row>
    <row r="376" spans="1:9">
      <c r="A376" s="107"/>
      <c r="B376" s="130"/>
      <c r="C376" s="107"/>
      <c r="D376" s="107"/>
      <c r="E376" s="107"/>
      <c r="F376" s="107"/>
      <c r="G376" s="107"/>
      <c r="H376" s="107"/>
      <c r="I376" s="107"/>
    </row>
    <row r="377" spans="1:9">
      <c r="A377" s="107"/>
      <c r="B377" s="130"/>
      <c r="C377" s="107"/>
      <c r="D377" s="107"/>
      <c r="E377" s="107"/>
      <c r="F377" s="107"/>
      <c r="G377" s="107"/>
      <c r="H377" s="107"/>
      <c r="I377" s="107"/>
    </row>
    <row r="378" spans="1:9">
      <c r="A378" s="107"/>
      <c r="B378" s="130"/>
      <c r="C378" s="107"/>
      <c r="D378" s="107"/>
      <c r="E378" s="107"/>
      <c r="F378" s="107"/>
      <c r="G378" s="107"/>
      <c r="H378" s="107"/>
      <c r="I378" s="107"/>
    </row>
    <row r="379" spans="1:9">
      <c r="A379" s="107"/>
      <c r="B379" s="130"/>
      <c r="C379" s="107"/>
      <c r="D379" s="107"/>
      <c r="E379" s="107"/>
      <c r="F379" s="107"/>
      <c r="G379" s="107"/>
      <c r="H379" s="107"/>
      <c r="I379" s="107"/>
    </row>
    <row r="380" spans="1:9">
      <c r="A380" s="107"/>
      <c r="B380" s="130"/>
      <c r="C380" s="107"/>
      <c r="D380" s="107"/>
      <c r="E380" s="107"/>
      <c r="F380" s="107"/>
      <c r="G380" s="107"/>
      <c r="H380" s="107"/>
      <c r="I380" s="107"/>
    </row>
    <row r="381" spans="1:9">
      <c r="A381" s="107"/>
      <c r="B381" s="130"/>
      <c r="C381" s="107"/>
      <c r="D381" s="107"/>
      <c r="E381" s="107"/>
      <c r="F381" s="107"/>
      <c r="G381" s="107"/>
      <c r="H381" s="107"/>
      <c r="I381" s="107"/>
    </row>
    <row r="382" spans="1:9">
      <c r="A382" s="107"/>
      <c r="B382" s="130"/>
      <c r="C382" s="107"/>
      <c r="D382" s="107"/>
      <c r="E382" s="107"/>
      <c r="F382" s="107"/>
      <c r="G382" s="107"/>
      <c r="H382" s="107"/>
      <c r="I382" s="107"/>
    </row>
    <row r="383" spans="1:9">
      <c r="A383" s="107"/>
      <c r="B383" s="130"/>
      <c r="C383" s="107"/>
      <c r="D383" s="107"/>
      <c r="E383" s="107"/>
      <c r="F383" s="107"/>
      <c r="G383" s="107"/>
      <c r="H383" s="107"/>
      <c r="I383" s="107"/>
    </row>
    <row r="384" spans="1:9">
      <c r="A384" s="107"/>
      <c r="B384" s="130"/>
      <c r="C384" s="107"/>
      <c r="D384" s="107"/>
      <c r="E384" s="107"/>
      <c r="F384" s="107"/>
      <c r="G384" s="107"/>
      <c r="H384" s="107"/>
      <c r="I384" s="107"/>
    </row>
    <row r="385" spans="1:9">
      <c r="A385" s="107"/>
      <c r="B385" s="130"/>
      <c r="C385" s="107"/>
      <c r="D385" s="107"/>
      <c r="E385" s="107"/>
      <c r="F385" s="107"/>
      <c r="G385" s="107"/>
      <c r="H385" s="107"/>
      <c r="I385" s="107"/>
    </row>
    <row r="386" spans="1:9">
      <c r="A386" s="107"/>
      <c r="B386" s="130"/>
      <c r="C386" s="107"/>
      <c r="D386" s="107"/>
      <c r="E386" s="107"/>
      <c r="F386" s="107"/>
      <c r="G386" s="107"/>
      <c r="H386" s="107"/>
      <c r="I386" s="107"/>
    </row>
    <row r="387" spans="1:9">
      <c r="A387" s="107"/>
      <c r="B387" s="130"/>
      <c r="C387" s="107"/>
      <c r="D387" s="107"/>
      <c r="E387" s="107"/>
      <c r="F387" s="107"/>
      <c r="G387" s="107"/>
      <c r="H387" s="107"/>
      <c r="I387" s="107"/>
    </row>
    <row r="388" spans="1:9">
      <c r="A388" s="107"/>
      <c r="B388" s="130"/>
      <c r="C388" s="107"/>
      <c r="D388" s="107"/>
      <c r="E388" s="107"/>
      <c r="F388" s="107"/>
      <c r="G388" s="107"/>
      <c r="H388" s="107"/>
      <c r="I388" s="107"/>
    </row>
    <row r="389" spans="1:9">
      <c r="A389" s="107"/>
      <c r="B389" s="130"/>
      <c r="C389" s="107"/>
      <c r="D389" s="107"/>
      <c r="E389" s="107"/>
      <c r="F389" s="107"/>
      <c r="G389" s="107"/>
      <c r="H389" s="107"/>
      <c r="I389" s="107"/>
    </row>
    <row r="390" spans="1:9">
      <c r="A390" s="107"/>
      <c r="B390" s="130"/>
      <c r="C390" s="107"/>
      <c r="D390" s="107"/>
      <c r="E390" s="107"/>
      <c r="F390" s="107"/>
      <c r="G390" s="107"/>
      <c r="H390" s="107"/>
      <c r="I390" s="107"/>
    </row>
    <row r="391" spans="1:9">
      <c r="A391" s="107"/>
      <c r="B391" s="130"/>
      <c r="C391" s="107"/>
      <c r="D391" s="107"/>
      <c r="E391" s="107"/>
      <c r="F391" s="107"/>
      <c r="G391" s="107"/>
      <c r="H391" s="107"/>
      <c r="I391" s="107"/>
    </row>
    <row r="392" spans="1:9">
      <c r="A392" s="107"/>
      <c r="B392" s="130"/>
      <c r="C392" s="107"/>
      <c r="D392" s="107"/>
      <c r="E392" s="107"/>
      <c r="F392" s="107"/>
      <c r="G392" s="107"/>
      <c r="H392" s="107"/>
      <c r="I392" s="107"/>
    </row>
    <row r="393" spans="1:9">
      <c r="A393" s="107"/>
      <c r="B393" s="130"/>
      <c r="C393" s="107"/>
      <c r="D393" s="107"/>
      <c r="E393" s="107"/>
      <c r="F393" s="107"/>
      <c r="G393" s="107"/>
      <c r="H393" s="107"/>
      <c r="I393" s="107"/>
    </row>
    <row r="394" spans="1:9">
      <c r="A394" s="107"/>
      <c r="B394" s="130"/>
      <c r="C394" s="107"/>
      <c r="D394" s="107"/>
      <c r="E394" s="107"/>
      <c r="F394" s="107"/>
      <c r="G394" s="107"/>
      <c r="H394" s="107"/>
      <c r="I394" s="107"/>
    </row>
    <row r="395" spans="1:9">
      <c r="A395" s="107"/>
      <c r="B395" s="130"/>
      <c r="C395" s="107"/>
      <c r="D395" s="107"/>
      <c r="E395" s="107"/>
      <c r="F395" s="107"/>
      <c r="G395" s="107"/>
      <c r="H395" s="107"/>
      <c r="I395" s="107"/>
    </row>
    <row r="396" spans="1:9">
      <c r="A396" s="107"/>
      <c r="B396" s="130"/>
      <c r="C396" s="107"/>
      <c r="D396" s="107"/>
      <c r="E396" s="107"/>
      <c r="F396" s="107"/>
      <c r="G396" s="107"/>
      <c r="H396" s="107"/>
      <c r="I396" s="107"/>
    </row>
    <row r="397" spans="1:9">
      <c r="A397" s="107"/>
      <c r="B397" s="130"/>
      <c r="C397" s="107"/>
      <c r="D397" s="107"/>
      <c r="E397" s="107"/>
      <c r="F397" s="107"/>
      <c r="G397" s="107"/>
      <c r="H397" s="107"/>
      <c r="I397" s="107"/>
    </row>
    <row r="398" spans="1:9">
      <c r="A398" s="107"/>
      <c r="B398" s="130"/>
      <c r="C398" s="107"/>
      <c r="D398" s="107"/>
      <c r="E398" s="107"/>
      <c r="F398" s="107"/>
      <c r="G398" s="107"/>
      <c r="H398" s="107"/>
      <c r="I398" s="107"/>
    </row>
    <row r="399" spans="1:9">
      <c r="A399" s="107"/>
      <c r="B399" s="130"/>
      <c r="C399" s="107"/>
      <c r="D399" s="107"/>
      <c r="E399" s="107"/>
      <c r="F399" s="107"/>
      <c r="G399" s="107"/>
      <c r="H399" s="107"/>
      <c r="I399" s="107"/>
    </row>
    <row r="400" spans="1:9">
      <c r="A400" s="107"/>
      <c r="B400" s="130"/>
      <c r="C400" s="107"/>
      <c r="D400" s="107"/>
      <c r="E400" s="107"/>
      <c r="F400" s="107"/>
      <c r="G400" s="107"/>
      <c r="H400" s="107"/>
      <c r="I400" s="107"/>
    </row>
    <row r="401" spans="1:9">
      <c r="A401" s="107"/>
      <c r="B401" s="130"/>
      <c r="C401" s="107"/>
      <c r="D401" s="107"/>
      <c r="E401" s="107"/>
      <c r="F401" s="107"/>
      <c r="G401" s="107"/>
      <c r="H401" s="107"/>
      <c r="I401" s="107"/>
    </row>
    <row r="402" spans="1:9">
      <c r="A402" s="107"/>
      <c r="B402" s="130"/>
      <c r="C402" s="107"/>
      <c r="D402" s="107"/>
      <c r="E402" s="107"/>
      <c r="F402" s="107"/>
      <c r="G402" s="107"/>
      <c r="H402" s="107"/>
      <c r="I402" s="107"/>
    </row>
    <row r="403" spans="1:9">
      <c r="A403" s="107"/>
      <c r="B403" s="130"/>
      <c r="C403" s="107"/>
      <c r="D403" s="107"/>
      <c r="E403" s="107"/>
      <c r="F403" s="107"/>
      <c r="G403" s="107"/>
      <c r="H403" s="107"/>
      <c r="I403" s="107"/>
    </row>
    <row r="404" spans="1:9">
      <c r="A404" s="107"/>
      <c r="B404" s="130"/>
      <c r="C404" s="107"/>
      <c r="D404" s="107"/>
      <c r="E404" s="107"/>
      <c r="F404" s="107"/>
      <c r="G404" s="107"/>
      <c r="H404" s="107"/>
      <c r="I404" s="107"/>
    </row>
    <row r="405" spans="1:9">
      <c r="A405" s="107"/>
      <c r="B405" s="130"/>
      <c r="C405" s="107"/>
      <c r="D405" s="107"/>
      <c r="E405" s="107"/>
      <c r="F405" s="107"/>
      <c r="G405" s="107"/>
      <c r="H405" s="107"/>
      <c r="I405" s="107"/>
    </row>
    <row r="406" spans="1:9">
      <c r="A406" s="107"/>
      <c r="B406" s="130"/>
      <c r="C406" s="107"/>
      <c r="D406" s="107"/>
      <c r="E406" s="107"/>
      <c r="F406" s="107"/>
      <c r="G406" s="107"/>
      <c r="H406" s="107"/>
      <c r="I406" s="107"/>
    </row>
    <row r="407" spans="1:9">
      <c r="A407" s="107"/>
      <c r="B407" s="130"/>
      <c r="C407" s="107"/>
      <c r="D407" s="107"/>
      <c r="E407" s="107"/>
      <c r="F407" s="107"/>
      <c r="G407" s="107"/>
      <c r="H407" s="107"/>
      <c r="I407" s="107"/>
    </row>
    <row r="408" spans="1:9">
      <c r="A408" s="107"/>
      <c r="B408" s="130"/>
      <c r="C408" s="107"/>
      <c r="D408" s="107"/>
      <c r="E408" s="107"/>
      <c r="F408" s="107"/>
      <c r="G408" s="107"/>
      <c r="H408" s="107"/>
      <c r="I408" s="107"/>
    </row>
    <row r="409" spans="1:9">
      <c r="A409" s="107"/>
      <c r="B409" s="130"/>
      <c r="C409" s="107"/>
      <c r="D409" s="107"/>
      <c r="E409" s="107"/>
      <c r="F409" s="107"/>
      <c r="G409" s="107"/>
      <c r="H409" s="107"/>
      <c r="I409" s="107"/>
    </row>
    <row r="410" spans="1:9">
      <c r="A410" s="107"/>
      <c r="B410" s="130"/>
      <c r="C410" s="107"/>
      <c r="D410" s="107"/>
      <c r="E410" s="107"/>
      <c r="F410" s="107"/>
      <c r="G410" s="107"/>
      <c r="H410" s="107"/>
      <c r="I410" s="107"/>
    </row>
    <row r="411" spans="1:9">
      <c r="A411" s="107"/>
      <c r="B411" s="130"/>
      <c r="C411" s="107"/>
      <c r="D411" s="107"/>
      <c r="E411" s="107"/>
      <c r="F411" s="107"/>
      <c r="G411" s="107"/>
      <c r="H411" s="107"/>
      <c r="I411" s="107"/>
    </row>
    <row r="412" spans="1:9">
      <c r="A412" s="107"/>
      <c r="B412" s="130"/>
      <c r="C412" s="107"/>
      <c r="D412" s="107"/>
      <c r="E412" s="107"/>
      <c r="F412" s="107"/>
      <c r="G412" s="107"/>
      <c r="H412" s="107"/>
      <c r="I412" s="107"/>
    </row>
    <row r="413" spans="1:9">
      <c r="A413" s="107"/>
      <c r="B413" s="130"/>
      <c r="C413" s="107"/>
      <c r="D413" s="107"/>
      <c r="E413" s="107"/>
      <c r="F413" s="107"/>
      <c r="G413" s="107"/>
      <c r="H413" s="107"/>
      <c r="I413" s="107"/>
    </row>
    <row r="414" spans="1:9">
      <c r="A414" s="107"/>
      <c r="B414" s="130"/>
      <c r="C414" s="107"/>
      <c r="D414" s="107"/>
      <c r="E414" s="107"/>
      <c r="F414" s="107"/>
      <c r="G414" s="107"/>
      <c r="H414" s="107"/>
      <c r="I414" s="107"/>
    </row>
    <row r="415" spans="1:9">
      <c r="A415" s="107"/>
      <c r="B415" s="130"/>
      <c r="C415" s="107"/>
      <c r="D415" s="107"/>
      <c r="E415" s="107"/>
      <c r="F415" s="107"/>
      <c r="G415" s="107"/>
      <c r="H415" s="107"/>
      <c r="I415" s="107"/>
    </row>
    <row r="416" spans="1:9">
      <c r="A416" s="107"/>
      <c r="B416" s="130"/>
      <c r="C416" s="107"/>
      <c r="D416" s="107"/>
      <c r="E416" s="107"/>
      <c r="F416" s="107"/>
      <c r="G416" s="107"/>
      <c r="H416" s="107"/>
      <c r="I416" s="107"/>
    </row>
    <row r="417" spans="1:9">
      <c r="A417" s="107"/>
      <c r="B417" s="130"/>
      <c r="C417" s="107"/>
      <c r="D417" s="107"/>
      <c r="E417" s="107"/>
      <c r="F417" s="107"/>
      <c r="G417" s="107"/>
      <c r="H417" s="107"/>
      <c r="I417" s="107"/>
    </row>
    <row r="418" spans="1:9">
      <c r="A418" s="107"/>
      <c r="B418" s="130"/>
      <c r="C418" s="107"/>
      <c r="D418" s="107"/>
      <c r="E418" s="107"/>
      <c r="F418" s="107"/>
      <c r="G418" s="107"/>
      <c r="H418" s="107"/>
      <c r="I418" s="107"/>
    </row>
    <row r="419" spans="1:9">
      <c r="A419" s="107"/>
      <c r="B419" s="130"/>
      <c r="C419" s="107"/>
      <c r="D419" s="107"/>
      <c r="E419" s="107"/>
      <c r="F419" s="107"/>
      <c r="G419" s="107"/>
      <c r="H419" s="107"/>
      <c r="I419" s="107"/>
    </row>
    <row r="420" spans="1:9">
      <c r="A420" s="107"/>
      <c r="B420" s="130"/>
      <c r="C420" s="107"/>
      <c r="D420" s="107"/>
      <c r="E420" s="107"/>
      <c r="F420" s="107"/>
      <c r="G420" s="107"/>
      <c r="H420" s="107"/>
      <c r="I420" s="107"/>
    </row>
    <row r="421" spans="1:9">
      <c r="A421" s="107"/>
      <c r="B421" s="130"/>
      <c r="C421" s="107"/>
      <c r="D421" s="107"/>
      <c r="E421" s="107"/>
      <c r="F421" s="107"/>
      <c r="G421" s="107"/>
      <c r="H421" s="107"/>
      <c r="I421" s="107"/>
    </row>
    <row r="422" spans="1:9">
      <c r="A422" s="107"/>
      <c r="B422" s="130"/>
      <c r="C422" s="107"/>
      <c r="D422" s="107"/>
      <c r="E422" s="107"/>
      <c r="F422" s="107"/>
      <c r="G422" s="107"/>
      <c r="H422" s="107"/>
      <c r="I422" s="107"/>
    </row>
    <row r="423" spans="1:9">
      <c r="A423" s="107"/>
      <c r="B423" s="130"/>
      <c r="C423" s="107"/>
      <c r="D423" s="107"/>
      <c r="E423" s="107"/>
      <c r="F423" s="107"/>
      <c r="G423" s="107"/>
      <c r="H423" s="107"/>
      <c r="I423" s="107"/>
    </row>
    <row r="424" spans="1:9">
      <c r="A424" s="107"/>
      <c r="B424" s="130"/>
      <c r="C424" s="107"/>
      <c r="D424" s="107"/>
      <c r="E424" s="107"/>
      <c r="F424" s="107"/>
      <c r="G424" s="107"/>
      <c r="H424" s="107"/>
      <c r="I424" s="107"/>
    </row>
    <row r="425" spans="1:9">
      <c r="A425" s="107"/>
      <c r="B425" s="130"/>
      <c r="C425" s="107"/>
      <c r="D425" s="107"/>
      <c r="E425" s="107"/>
      <c r="F425" s="107"/>
      <c r="G425" s="107"/>
      <c r="H425" s="107"/>
      <c r="I425" s="107"/>
    </row>
    <row r="426" spans="1:9">
      <c r="A426" s="107"/>
      <c r="B426" s="130"/>
      <c r="C426" s="107"/>
      <c r="D426" s="107"/>
      <c r="E426" s="107"/>
      <c r="F426" s="107"/>
      <c r="G426" s="107"/>
      <c r="H426" s="107"/>
      <c r="I426" s="107"/>
    </row>
    <row r="427" spans="1:9">
      <c r="A427" s="107"/>
      <c r="B427" s="130"/>
      <c r="C427" s="107"/>
      <c r="D427" s="107"/>
      <c r="E427" s="107"/>
      <c r="F427" s="107"/>
      <c r="G427" s="107"/>
      <c r="H427" s="107"/>
      <c r="I427" s="107"/>
    </row>
    <row r="428" spans="1:9">
      <c r="A428" s="107"/>
      <c r="B428" s="130"/>
      <c r="C428" s="107"/>
      <c r="D428" s="107"/>
      <c r="E428" s="107"/>
      <c r="F428" s="107"/>
      <c r="G428" s="107"/>
      <c r="H428" s="107"/>
      <c r="I428" s="107"/>
    </row>
    <row r="429" spans="1:9">
      <c r="A429" s="107"/>
      <c r="B429" s="130"/>
      <c r="C429" s="107"/>
      <c r="D429" s="107"/>
      <c r="E429" s="107"/>
      <c r="F429" s="107"/>
      <c r="G429" s="107"/>
      <c r="H429" s="107"/>
      <c r="I429" s="107"/>
    </row>
    <row r="430" spans="1:9">
      <c r="A430" s="107"/>
      <c r="B430" s="130"/>
      <c r="C430" s="107"/>
      <c r="D430" s="107"/>
      <c r="E430" s="107"/>
      <c r="F430" s="107"/>
      <c r="G430" s="107"/>
      <c r="H430" s="107"/>
      <c r="I430" s="107"/>
    </row>
    <row r="431" spans="1:9">
      <c r="A431" s="107"/>
      <c r="B431" s="130"/>
      <c r="C431" s="107"/>
      <c r="D431" s="107"/>
      <c r="E431" s="107"/>
      <c r="F431" s="107"/>
      <c r="G431" s="107"/>
      <c r="H431" s="107"/>
      <c r="I431" s="107"/>
    </row>
    <row r="432" spans="1:9">
      <c r="A432" s="107"/>
      <c r="B432" s="130"/>
      <c r="C432" s="107"/>
      <c r="D432" s="107"/>
      <c r="E432" s="107"/>
      <c r="F432" s="107"/>
      <c r="G432" s="107"/>
      <c r="H432" s="107"/>
      <c r="I432" s="107"/>
    </row>
    <row r="433" spans="1:9">
      <c r="A433" s="107"/>
      <c r="B433" s="130"/>
      <c r="C433" s="107"/>
      <c r="D433" s="107"/>
      <c r="E433" s="107"/>
      <c r="F433" s="107"/>
      <c r="G433" s="107"/>
      <c r="H433" s="107"/>
      <c r="I433" s="107"/>
    </row>
    <row r="434" spans="1:9">
      <c r="A434" s="107"/>
      <c r="B434" s="130"/>
      <c r="C434" s="107"/>
      <c r="D434" s="107"/>
      <c r="E434" s="107"/>
      <c r="F434" s="107"/>
      <c r="G434" s="107"/>
      <c r="H434" s="107"/>
      <c r="I434" s="107"/>
    </row>
    <row r="435" spans="1:9">
      <c r="A435" s="107"/>
      <c r="B435" s="130"/>
      <c r="C435" s="107"/>
      <c r="D435" s="107"/>
      <c r="E435" s="107"/>
      <c r="F435" s="107"/>
      <c r="G435" s="107"/>
      <c r="H435" s="107"/>
      <c r="I435" s="107"/>
    </row>
    <row r="436" spans="1:9">
      <c r="A436" s="107"/>
      <c r="B436" s="130"/>
      <c r="C436" s="107"/>
      <c r="D436" s="107"/>
      <c r="E436" s="107"/>
      <c r="F436" s="107"/>
      <c r="G436" s="107"/>
      <c r="H436" s="107"/>
      <c r="I436" s="107"/>
    </row>
    <row r="437" spans="1:9">
      <c r="A437" s="107"/>
      <c r="B437" s="130"/>
      <c r="C437" s="107"/>
      <c r="D437" s="107"/>
      <c r="E437" s="107"/>
      <c r="F437" s="107"/>
      <c r="G437" s="107"/>
      <c r="H437" s="107"/>
      <c r="I437" s="107"/>
    </row>
    <row r="438" spans="1:9">
      <c r="A438" s="107"/>
      <c r="B438" s="130"/>
      <c r="C438" s="107"/>
      <c r="D438" s="107"/>
      <c r="E438" s="107"/>
      <c r="F438" s="107"/>
      <c r="G438" s="107"/>
      <c r="H438" s="107"/>
      <c r="I438" s="107"/>
    </row>
    <row r="439" spans="1:9">
      <c r="A439" s="107"/>
      <c r="B439" s="130"/>
      <c r="C439" s="107"/>
      <c r="D439" s="107"/>
      <c r="E439" s="107"/>
      <c r="F439" s="107"/>
      <c r="G439" s="107"/>
      <c r="H439" s="107"/>
      <c r="I439" s="107"/>
    </row>
    <row r="440" spans="1:9">
      <c r="A440" s="107"/>
      <c r="B440" s="130"/>
      <c r="C440" s="107"/>
      <c r="D440" s="107"/>
      <c r="E440" s="107"/>
      <c r="F440" s="107"/>
      <c r="G440" s="107"/>
      <c r="H440" s="107"/>
      <c r="I440" s="107"/>
    </row>
    <row r="441" spans="1:9">
      <c r="A441" s="107"/>
      <c r="B441" s="130"/>
      <c r="C441" s="107"/>
      <c r="D441" s="107"/>
      <c r="E441" s="107"/>
      <c r="F441" s="107"/>
      <c r="G441" s="107"/>
      <c r="H441" s="107"/>
      <c r="I441" s="107"/>
    </row>
    <row r="442" spans="1:9">
      <c r="A442" s="107"/>
      <c r="B442" s="130"/>
      <c r="C442" s="107"/>
      <c r="D442" s="107"/>
      <c r="E442" s="107"/>
      <c r="F442" s="107"/>
      <c r="G442" s="107"/>
      <c r="H442" s="107"/>
      <c r="I442" s="107"/>
    </row>
    <row r="443" spans="1:9">
      <c r="A443" s="107"/>
      <c r="B443" s="130"/>
      <c r="C443" s="107"/>
      <c r="D443" s="107"/>
      <c r="E443" s="107"/>
      <c r="F443" s="107"/>
      <c r="G443" s="107"/>
      <c r="H443" s="107"/>
      <c r="I443" s="107"/>
    </row>
    <row r="444" spans="1:9">
      <c r="A444" s="107"/>
      <c r="B444" s="130"/>
      <c r="C444" s="107"/>
      <c r="D444" s="107"/>
      <c r="E444" s="107"/>
      <c r="F444" s="107"/>
      <c r="G444" s="107"/>
      <c r="H444" s="107"/>
      <c r="I444" s="107"/>
    </row>
    <row r="445" spans="1:9">
      <c r="A445" s="107"/>
      <c r="B445" s="130"/>
      <c r="C445" s="107"/>
      <c r="D445" s="107"/>
      <c r="E445" s="107"/>
      <c r="F445" s="107"/>
      <c r="G445" s="107"/>
      <c r="H445" s="107"/>
      <c r="I445" s="107"/>
    </row>
    <row r="446" spans="1:9">
      <c r="A446" s="107"/>
      <c r="B446" s="130"/>
      <c r="C446" s="107"/>
      <c r="D446" s="107"/>
      <c r="E446" s="107"/>
      <c r="F446" s="107"/>
      <c r="G446" s="107"/>
      <c r="H446" s="107"/>
      <c r="I446" s="107"/>
    </row>
    <row r="447" spans="1:9">
      <c r="A447" s="107"/>
      <c r="B447" s="130"/>
      <c r="C447" s="107"/>
      <c r="D447" s="107"/>
      <c r="E447" s="107"/>
      <c r="F447" s="107"/>
      <c r="G447" s="107"/>
      <c r="H447" s="107"/>
      <c r="I447" s="107"/>
    </row>
    <row r="448" spans="1:9">
      <c r="A448" s="107"/>
      <c r="B448" s="130"/>
      <c r="C448" s="107"/>
      <c r="D448" s="107"/>
      <c r="E448" s="107"/>
      <c r="F448" s="107"/>
      <c r="G448" s="107"/>
      <c r="H448" s="107"/>
      <c r="I448" s="107"/>
    </row>
    <row r="449" spans="1:9">
      <c r="A449" s="107"/>
      <c r="B449" s="130"/>
      <c r="C449" s="107"/>
      <c r="D449" s="107"/>
      <c r="E449" s="107"/>
      <c r="F449" s="107"/>
      <c r="G449" s="107"/>
      <c r="H449" s="107"/>
      <c r="I449" s="107"/>
    </row>
    <row r="450" spans="1:9">
      <c r="A450" s="107"/>
      <c r="B450" s="130"/>
      <c r="C450" s="107"/>
      <c r="D450" s="107"/>
      <c r="E450" s="107"/>
      <c r="F450" s="107"/>
      <c r="G450" s="107"/>
      <c r="H450" s="107"/>
      <c r="I450" s="107"/>
    </row>
    <row r="451" spans="1:9">
      <c r="A451" s="107"/>
      <c r="B451" s="130"/>
      <c r="C451" s="107"/>
      <c r="D451" s="107"/>
      <c r="E451" s="107"/>
      <c r="F451" s="107"/>
      <c r="G451" s="107"/>
      <c r="H451" s="107"/>
      <c r="I451" s="107"/>
    </row>
    <row r="452" spans="1:9">
      <c r="A452" s="107"/>
      <c r="B452" s="130"/>
      <c r="C452" s="107"/>
      <c r="D452" s="107"/>
      <c r="E452" s="107"/>
      <c r="F452" s="107"/>
      <c r="G452" s="107"/>
      <c r="H452" s="107"/>
      <c r="I452" s="107"/>
    </row>
    <row r="453" spans="1:9">
      <c r="A453" s="107"/>
      <c r="B453" s="130"/>
      <c r="C453" s="107"/>
      <c r="D453" s="107"/>
      <c r="E453" s="107"/>
      <c r="F453" s="107"/>
      <c r="G453" s="107"/>
      <c r="H453" s="107"/>
      <c r="I453" s="107"/>
    </row>
    <row r="454" spans="1:9">
      <c r="A454" s="107"/>
      <c r="B454" s="130"/>
      <c r="C454" s="107"/>
      <c r="D454" s="107"/>
      <c r="E454" s="107"/>
      <c r="F454" s="107"/>
      <c r="G454" s="107"/>
      <c r="H454" s="107"/>
      <c r="I454" s="107"/>
    </row>
    <row r="455" spans="1:9">
      <c r="A455" s="107"/>
      <c r="B455" s="130"/>
      <c r="C455" s="107"/>
      <c r="D455" s="107"/>
      <c r="E455" s="107"/>
      <c r="F455" s="107"/>
      <c r="G455" s="107"/>
      <c r="H455" s="107"/>
      <c r="I455" s="107"/>
    </row>
    <row r="456" spans="1:9">
      <c r="A456" s="107"/>
      <c r="B456" s="130"/>
      <c r="C456" s="107"/>
      <c r="D456" s="107"/>
      <c r="E456" s="107"/>
      <c r="F456" s="107"/>
      <c r="G456" s="107"/>
      <c r="H456" s="107"/>
      <c r="I456" s="107"/>
    </row>
    <row r="457" spans="1:9">
      <c r="A457" s="107"/>
      <c r="B457" s="130"/>
      <c r="C457" s="107"/>
      <c r="D457" s="107"/>
      <c r="E457" s="107"/>
      <c r="F457" s="107"/>
      <c r="G457" s="107"/>
      <c r="H457" s="107"/>
      <c r="I457" s="107"/>
    </row>
    <row r="458" spans="1:9">
      <c r="A458" s="107"/>
      <c r="B458" s="130"/>
      <c r="C458" s="107"/>
      <c r="D458" s="107"/>
      <c r="E458" s="107"/>
      <c r="F458" s="107"/>
      <c r="G458" s="107"/>
      <c r="H458" s="107"/>
      <c r="I458" s="107"/>
    </row>
    <row r="459" spans="1:9">
      <c r="A459" s="107"/>
      <c r="B459" s="130"/>
      <c r="C459" s="107"/>
      <c r="D459" s="107"/>
      <c r="E459" s="107"/>
      <c r="F459" s="107"/>
      <c r="G459" s="107"/>
      <c r="H459" s="107"/>
      <c r="I459" s="107"/>
    </row>
    <row r="460" spans="1:9">
      <c r="A460" s="107"/>
      <c r="B460" s="130"/>
      <c r="C460" s="107"/>
      <c r="D460" s="107"/>
      <c r="E460" s="107"/>
      <c r="F460" s="107"/>
      <c r="G460" s="107"/>
      <c r="H460" s="107"/>
      <c r="I460" s="107"/>
    </row>
    <row r="461" spans="1:9">
      <c r="A461" s="107"/>
      <c r="B461" s="130"/>
      <c r="C461" s="107"/>
      <c r="D461" s="107"/>
      <c r="E461" s="107"/>
      <c r="F461" s="107"/>
      <c r="G461" s="107"/>
      <c r="H461" s="107"/>
      <c r="I461" s="107"/>
    </row>
    <row r="462" spans="1:9">
      <c r="A462" s="107"/>
      <c r="B462" s="130"/>
      <c r="C462" s="107"/>
      <c r="D462" s="107"/>
      <c r="E462" s="107"/>
      <c r="F462" s="107"/>
      <c r="G462" s="107"/>
      <c r="H462" s="107"/>
      <c r="I462" s="107"/>
    </row>
    <row r="463" spans="1:9">
      <c r="A463" s="107"/>
      <c r="B463" s="130"/>
      <c r="C463" s="107"/>
      <c r="D463" s="107"/>
      <c r="E463" s="107"/>
      <c r="F463" s="107"/>
      <c r="G463" s="107"/>
      <c r="H463" s="107"/>
      <c r="I463" s="107"/>
    </row>
    <row r="464" spans="1:9">
      <c r="A464" s="107"/>
      <c r="B464" s="130"/>
      <c r="C464" s="107"/>
      <c r="D464" s="107"/>
      <c r="E464" s="107"/>
      <c r="F464" s="107"/>
      <c r="G464" s="107"/>
      <c r="H464" s="107"/>
      <c r="I464" s="107"/>
    </row>
    <row r="465" spans="1:9">
      <c r="A465" s="107"/>
      <c r="B465" s="130"/>
      <c r="C465" s="107"/>
      <c r="D465" s="107"/>
      <c r="E465" s="107"/>
      <c r="F465" s="107"/>
      <c r="G465" s="107"/>
      <c r="H465" s="107"/>
      <c r="I465" s="107"/>
    </row>
    <row r="466" spans="1:9">
      <c r="A466" s="107"/>
      <c r="B466" s="130"/>
      <c r="C466" s="107"/>
      <c r="D466" s="107"/>
      <c r="E466" s="107"/>
      <c r="F466" s="107"/>
      <c r="G466" s="107"/>
      <c r="H466" s="107"/>
      <c r="I466" s="107"/>
    </row>
    <row r="467" spans="1:9">
      <c r="A467" s="107"/>
      <c r="B467" s="130"/>
      <c r="C467" s="107"/>
      <c r="D467" s="107"/>
      <c r="E467" s="107"/>
      <c r="F467" s="107"/>
      <c r="G467" s="107"/>
      <c r="H467" s="107"/>
      <c r="I467" s="107"/>
    </row>
    <row r="468" spans="1:9">
      <c r="A468" s="107"/>
      <c r="B468" s="130"/>
      <c r="C468" s="107"/>
      <c r="D468" s="107"/>
      <c r="E468" s="107"/>
      <c r="F468" s="107"/>
      <c r="G468" s="107"/>
      <c r="H468" s="107"/>
      <c r="I468" s="107"/>
    </row>
    <row r="469" spans="1:9">
      <c r="A469" s="107"/>
      <c r="B469" s="130"/>
      <c r="C469" s="107"/>
      <c r="D469" s="107"/>
      <c r="E469" s="107"/>
      <c r="F469" s="107"/>
      <c r="G469" s="107"/>
      <c r="H469" s="107"/>
      <c r="I469" s="107"/>
    </row>
    <row r="470" spans="1:9">
      <c r="A470" s="107"/>
      <c r="B470" s="130"/>
      <c r="C470" s="107"/>
      <c r="D470" s="107"/>
      <c r="E470" s="107"/>
      <c r="F470" s="107"/>
      <c r="G470" s="107"/>
      <c r="H470" s="107"/>
      <c r="I470" s="107"/>
    </row>
    <row r="471" spans="1:9">
      <c r="A471" s="107"/>
      <c r="B471" s="130"/>
      <c r="C471" s="107"/>
      <c r="D471" s="107"/>
      <c r="E471" s="107"/>
      <c r="F471" s="107"/>
      <c r="G471" s="107"/>
      <c r="H471" s="107"/>
      <c r="I471" s="107"/>
    </row>
    <row r="472" spans="1:9">
      <c r="A472" s="107"/>
      <c r="B472" s="130"/>
      <c r="C472" s="107"/>
      <c r="D472" s="107"/>
      <c r="E472" s="107"/>
      <c r="F472" s="107"/>
      <c r="G472" s="107"/>
      <c r="H472" s="107"/>
      <c r="I472" s="107"/>
    </row>
    <row r="473" spans="1:9">
      <c r="A473" s="107"/>
      <c r="B473" s="130"/>
      <c r="C473" s="107"/>
      <c r="D473" s="107"/>
      <c r="E473" s="107"/>
      <c r="F473" s="107"/>
      <c r="G473" s="107"/>
      <c r="H473" s="107"/>
      <c r="I473" s="107"/>
    </row>
    <row r="474" spans="1:9">
      <c r="A474" s="107"/>
      <c r="B474" s="130"/>
      <c r="C474" s="107"/>
      <c r="D474" s="107"/>
      <c r="E474" s="107"/>
      <c r="F474" s="107"/>
      <c r="G474" s="107"/>
      <c r="H474" s="107"/>
      <c r="I474" s="107"/>
    </row>
    <row r="475" spans="1:9">
      <c r="A475" s="107"/>
      <c r="B475" s="130"/>
      <c r="C475" s="107"/>
      <c r="D475" s="107"/>
      <c r="E475" s="107"/>
      <c r="F475" s="107"/>
      <c r="G475" s="107"/>
      <c r="H475" s="107"/>
      <c r="I475" s="107"/>
    </row>
    <row r="476" spans="1:9">
      <c r="A476" s="107"/>
      <c r="B476" s="130"/>
      <c r="C476" s="107"/>
      <c r="D476" s="107"/>
      <c r="E476" s="107"/>
      <c r="F476" s="107"/>
      <c r="G476" s="107"/>
      <c r="H476" s="107"/>
      <c r="I476" s="107"/>
    </row>
    <row r="477" spans="1:9">
      <c r="A477" s="107"/>
      <c r="B477" s="130"/>
      <c r="C477" s="107"/>
      <c r="D477" s="107"/>
      <c r="E477" s="107"/>
      <c r="F477" s="107"/>
      <c r="G477" s="107"/>
      <c r="H477" s="107"/>
      <c r="I477" s="107"/>
    </row>
    <row r="478" spans="1:9">
      <c r="A478" s="107"/>
      <c r="B478" s="130"/>
      <c r="C478" s="107"/>
      <c r="D478" s="107"/>
      <c r="E478" s="107"/>
      <c r="F478" s="107"/>
      <c r="G478" s="107"/>
      <c r="H478" s="107"/>
      <c r="I478" s="107"/>
    </row>
    <row r="479" spans="1:9">
      <c r="A479" s="107"/>
      <c r="B479" s="130"/>
      <c r="C479" s="107"/>
      <c r="D479" s="107"/>
      <c r="E479" s="107"/>
      <c r="F479" s="107"/>
      <c r="G479" s="107"/>
      <c r="H479" s="107"/>
      <c r="I479" s="107"/>
    </row>
    <row r="480" spans="1:9">
      <c r="A480" s="107"/>
      <c r="B480" s="130"/>
      <c r="C480" s="107"/>
      <c r="D480" s="107"/>
      <c r="E480" s="107"/>
      <c r="F480" s="107"/>
      <c r="G480" s="107"/>
      <c r="H480" s="107"/>
      <c r="I480" s="107"/>
    </row>
    <row r="481" spans="1:9">
      <c r="A481" s="107"/>
      <c r="B481" s="130"/>
      <c r="C481" s="107"/>
      <c r="D481" s="107"/>
      <c r="E481" s="107"/>
      <c r="F481" s="107"/>
      <c r="G481" s="107"/>
      <c r="H481" s="107"/>
      <c r="I481" s="107"/>
    </row>
    <row r="482" spans="1:9">
      <c r="A482" s="107"/>
      <c r="B482" s="130"/>
      <c r="C482" s="107"/>
      <c r="D482" s="107"/>
      <c r="E482" s="107"/>
      <c r="F482" s="107"/>
      <c r="G482" s="107"/>
      <c r="H482" s="107"/>
      <c r="I482" s="107"/>
    </row>
    <row r="483" spans="1:9">
      <c r="A483" s="107"/>
      <c r="B483" s="130"/>
      <c r="C483" s="107"/>
      <c r="D483" s="107"/>
      <c r="E483" s="107"/>
      <c r="F483" s="107"/>
      <c r="G483" s="107"/>
      <c r="H483" s="107"/>
      <c r="I483" s="107"/>
    </row>
    <row r="484" spans="1:9">
      <c r="A484" s="107"/>
      <c r="B484" s="130"/>
      <c r="C484" s="107"/>
      <c r="D484" s="107"/>
      <c r="E484" s="107"/>
      <c r="F484" s="107"/>
      <c r="G484" s="107"/>
      <c r="H484" s="107"/>
      <c r="I484" s="107"/>
    </row>
    <row r="485" spans="1:9">
      <c r="A485" s="107"/>
      <c r="B485" s="130"/>
      <c r="C485" s="107"/>
      <c r="D485" s="107"/>
      <c r="E485" s="107"/>
      <c r="F485" s="107"/>
      <c r="G485" s="107"/>
      <c r="H485" s="107"/>
      <c r="I485" s="107"/>
    </row>
    <row r="486" spans="1:9">
      <c r="A486" s="107"/>
      <c r="B486" s="130"/>
      <c r="C486" s="107"/>
      <c r="D486" s="107"/>
      <c r="E486" s="107"/>
      <c r="F486" s="107"/>
      <c r="G486" s="107"/>
      <c r="H486" s="107"/>
      <c r="I486" s="107"/>
    </row>
    <row r="487" spans="1:9">
      <c r="A487" s="107"/>
      <c r="B487" s="130"/>
      <c r="C487" s="107"/>
      <c r="D487" s="107"/>
      <c r="E487" s="107"/>
      <c r="F487" s="107"/>
      <c r="G487" s="107"/>
      <c r="H487" s="107"/>
      <c r="I487" s="107"/>
    </row>
    <row r="488" spans="1:9">
      <c r="A488" s="107"/>
      <c r="B488" s="130"/>
      <c r="C488" s="107"/>
      <c r="D488" s="107"/>
      <c r="E488" s="107"/>
      <c r="F488" s="107"/>
      <c r="G488" s="107"/>
      <c r="H488" s="107"/>
      <c r="I488" s="107"/>
    </row>
    <row r="489" spans="1:9">
      <c r="A489" s="107"/>
      <c r="B489" s="130"/>
      <c r="C489" s="107"/>
      <c r="D489" s="107"/>
      <c r="E489" s="107"/>
      <c r="F489" s="107"/>
      <c r="G489" s="107"/>
      <c r="H489" s="107"/>
      <c r="I489" s="107"/>
    </row>
    <row r="490" spans="1:9">
      <c r="A490" s="107"/>
      <c r="B490" s="130"/>
      <c r="C490" s="107"/>
      <c r="D490" s="107"/>
      <c r="E490" s="107"/>
      <c r="F490" s="107"/>
      <c r="G490" s="107"/>
      <c r="H490" s="107"/>
      <c r="I490" s="107"/>
    </row>
    <row r="491" spans="1:9">
      <c r="A491" s="107"/>
      <c r="B491" s="130"/>
      <c r="C491" s="107"/>
      <c r="D491" s="107"/>
      <c r="E491" s="107"/>
      <c r="F491" s="107"/>
      <c r="G491" s="107"/>
      <c r="H491" s="107"/>
      <c r="I491" s="107"/>
    </row>
    <row r="492" spans="1:9">
      <c r="A492" s="107"/>
      <c r="B492" s="130"/>
      <c r="C492" s="107"/>
      <c r="D492" s="107"/>
      <c r="E492" s="107"/>
      <c r="F492" s="107"/>
      <c r="G492" s="107"/>
      <c r="H492" s="107"/>
      <c r="I492" s="107"/>
    </row>
    <row r="493" spans="1:9">
      <c r="A493" s="107"/>
      <c r="B493" s="130"/>
      <c r="C493" s="107"/>
      <c r="D493" s="107"/>
      <c r="E493" s="107"/>
      <c r="F493" s="107"/>
      <c r="G493" s="107"/>
      <c r="H493" s="107"/>
      <c r="I493" s="107"/>
    </row>
    <row r="494" spans="1:9">
      <c r="A494" s="107"/>
      <c r="B494" s="130"/>
      <c r="C494" s="107"/>
      <c r="D494" s="107"/>
      <c r="E494" s="107"/>
      <c r="F494" s="107"/>
      <c r="G494" s="107"/>
      <c r="H494" s="107"/>
      <c r="I494" s="107"/>
    </row>
    <row r="495" spans="1:9">
      <c r="A495" s="107"/>
      <c r="B495" s="130"/>
      <c r="C495" s="107"/>
      <c r="D495" s="107"/>
      <c r="E495" s="107"/>
      <c r="F495" s="107"/>
      <c r="G495" s="107"/>
      <c r="H495" s="107"/>
      <c r="I495" s="107"/>
    </row>
    <row r="496" spans="1:9">
      <c r="A496" s="107"/>
      <c r="B496" s="130"/>
      <c r="C496" s="107"/>
      <c r="D496" s="107"/>
      <c r="E496" s="107"/>
      <c r="F496" s="107"/>
      <c r="G496" s="107"/>
      <c r="H496" s="107"/>
      <c r="I496" s="107"/>
    </row>
    <row r="497" spans="1:9">
      <c r="A497" s="107"/>
      <c r="B497" s="130"/>
      <c r="C497" s="107"/>
      <c r="D497" s="107"/>
      <c r="E497" s="107"/>
      <c r="F497" s="107"/>
      <c r="G497" s="107"/>
      <c r="H497" s="107"/>
      <c r="I497" s="107"/>
    </row>
    <row r="498" spans="1:9">
      <c r="A498" s="107"/>
      <c r="B498" s="130"/>
      <c r="C498" s="107"/>
      <c r="D498" s="107"/>
      <c r="E498" s="107"/>
      <c r="F498" s="107"/>
      <c r="G498" s="107"/>
      <c r="H498" s="107"/>
      <c r="I498" s="107"/>
    </row>
    <row r="499" spans="1:9">
      <c r="A499" s="107"/>
      <c r="B499" s="130"/>
      <c r="C499" s="107"/>
      <c r="D499" s="107"/>
      <c r="E499" s="107"/>
      <c r="F499" s="107"/>
      <c r="G499" s="107"/>
      <c r="H499" s="107"/>
      <c r="I499" s="107"/>
    </row>
    <row r="500" spans="1:9">
      <c r="A500" s="107"/>
      <c r="B500" s="130"/>
      <c r="C500" s="107"/>
      <c r="D500" s="107"/>
      <c r="E500" s="107"/>
      <c r="F500" s="107"/>
      <c r="G500" s="107"/>
      <c r="H500" s="107"/>
      <c r="I500" s="107"/>
    </row>
    <row r="501" spans="1:9">
      <c r="A501" s="107"/>
      <c r="B501" s="130"/>
      <c r="C501" s="107"/>
      <c r="D501" s="107"/>
      <c r="E501" s="107"/>
      <c r="F501" s="107"/>
      <c r="G501" s="107"/>
      <c r="H501" s="107"/>
      <c r="I501" s="107"/>
    </row>
    <row r="502" spans="1:9">
      <c r="A502" s="107"/>
      <c r="B502" s="130"/>
      <c r="C502" s="107"/>
      <c r="D502" s="107"/>
      <c r="E502" s="107"/>
      <c r="F502" s="107"/>
      <c r="G502" s="107"/>
      <c r="H502" s="107"/>
      <c r="I502" s="107"/>
    </row>
    <row r="503" spans="1:9">
      <c r="A503" s="107"/>
      <c r="B503" s="130"/>
      <c r="C503" s="107"/>
      <c r="D503" s="107"/>
      <c r="E503" s="107"/>
      <c r="F503" s="107"/>
      <c r="G503" s="107"/>
      <c r="H503" s="107"/>
      <c r="I503" s="107"/>
    </row>
    <row r="504" spans="1:9">
      <c r="A504" s="107"/>
      <c r="B504" s="130"/>
      <c r="C504" s="107"/>
      <c r="D504" s="107"/>
      <c r="E504" s="107"/>
      <c r="F504" s="107"/>
      <c r="G504" s="107"/>
      <c r="H504" s="107"/>
      <c r="I504" s="107"/>
    </row>
    <row r="505" spans="1:9">
      <c r="A505" s="107"/>
      <c r="B505" s="130"/>
      <c r="C505" s="107"/>
      <c r="D505" s="107"/>
      <c r="E505" s="107"/>
      <c r="F505" s="107"/>
      <c r="G505" s="107"/>
      <c r="H505" s="107"/>
      <c r="I505" s="107"/>
    </row>
    <row r="506" spans="1:9">
      <c r="A506" s="107"/>
      <c r="B506" s="130"/>
      <c r="C506" s="107"/>
      <c r="D506" s="107"/>
      <c r="E506" s="107"/>
      <c r="F506" s="107"/>
      <c r="G506" s="107"/>
      <c r="H506" s="107"/>
      <c r="I506" s="107"/>
    </row>
    <row r="507" spans="1:9">
      <c r="A507" s="107"/>
      <c r="B507" s="130"/>
      <c r="C507" s="107"/>
      <c r="D507" s="107"/>
      <c r="E507" s="107"/>
      <c r="F507" s="107"/>
      <c r="G507" s="107"/>
      <c r="H507" s="107"/>
      <c r="I507" s="107"/>
    </row>
    <row r="508" spans="1:9">
      <c r="A508" s="107"/>
      <c r="B508" s="130"/>
      <c r="C508" s="107"/>
      <c r="D508" s="107"/>
      <c r="E508" s="107"/>
      <c r="F508" s="107"/>
      <c r="G508" s="107"/>
      <c r="H508" s="107"/>
      <c r="I508" s="107"/>
    </row>
    <row r="509" spans="1:9">
      <c r="A509" s="107"/>
      <c r="B509" s="130"/>
      <c r="C509" s="107"/>
      <c r="D509" s="107"/>
      <c r="E509" s="107"/>
      <c r="F509" s="107"/>
      <c r="G509" s="107"/>
      <c r="H509" s="107"/>
      <c r="I509" s="107"/>
    </row>
    <row r="510" spans="1:9">
      <c r="A510" s="107"/>
      <c r="B510" s="130"/>
      <c r="C510" s="107"/>
      <c r="D510" s="107"/>
      <c r="E510" s="107"/>
      <c r="F510" s="107"/>
      <c r="G510" s="107"/>
      <c r="H510" s="107"/>
      <c r="I510" s="107"/>
    </row>
    <row r="511" spans="1:9">
      <c r="A511" s="107"/>
      <c r="B511" s="130"/>
      <c r="C511" s="107"/>
      <c r="D511" s="107"/>
      <c r="E511" s="107"/>
      <c r="F511" s="107"/>
      <c r="G511" s="107"/>
      <c r="H511" s="107"/>
      <c r="I511" s="107"/>
    </row>
    <row r="512" spans="1:9">
      <c r="A512" s="107"/>
      <c r="B512" s="130"/>
      <c r="C512" s="107"/>
      <c r="D512" s="107"/>
      <c r="E512" s="107"/>
      <c r="F512" s="107"/>
      <c r="G512" s="107"/>
      <c r="H512" s="107"/>
      <c r="I512" s="107"/>
    </row>
    <row r="513" spans="1:9">
      <c r="A513" s="107"/>
      <c r="B513" s="130"/>
      <c r="C513" s="107"/>
      <c r="D513" s="107"/>
      <c r="E513" s="107"/>
      <c r="F513" s="107"/>
      <c r="G513" s="107"/>
      <c r="H513" s="107"/>
      <c r="I513" s="107"/>
    </row>
    <row r="514" spans="1:9">
      <c r="A514" s="107"/>
      <c r="B514" s="130"/>
      <c r="C514" s="107"/>
      <c r="D514" s="107"/>
      <c r="E514" s="107"/>
      <c r="F514" s="107"/>
      <c r="G514" s="107"/>
      <c r="H514" s="107"/>
      <c r="I514" s="107"/>
    </row>
    <row r="515" spans="1:9">
      <c r="A515" s="107"/>
      <c r="B515" s="130"/>
      <c r="C515" s="107"/>
      <c r="D515" s="107"/>
      <c r="E515" s="107"/>
      <c r="F515" s="107"/>
      <c r="G515" s="107"/>
      <c r="H515" s="107"/>
      <c r="I515" s="107"/>
    </row>
    <row r="516" spans="1:9">
      <c r="A516" s="107"/>
      <c r="B516" s="130"/>
      <c r="C516" s="107"/>
      <c r="D516" s="107"/>
      <c r="E516" s="107"/>
      <c r="F516" s="107"/>
      <c r="G516" s="107"/>
      <c r="H516" s="107"/>
      <c r="I516" s="107"/>
    </row>
    <row r="517" spans="1:9">
      <c r="A517" s="107"/>
      <c r="B517" s="130"/>
      <c r="C517" s="107"/>
      <c r="D517" s="107"/>
      <c r="E517" s="107"/>
      <c r="F517" s="107"/>
      <c r="G517" s="107"/>
      <c r="H517" s="107"/>
      <c r="I517" s="107"/>
    </row>
    <row r="518" spans="1:9">
      <c r="A518" s="107"/>
      <c r="B518" s="130"/>
      <c r="C518" s="107"/>
      <c r="D518" s="107"/>
      <c r="E518" s="107"/>
      <c r="F518" s="107"/>
      <c r="G518" s="107"/>
      <c r="H518" s="107"/>
      <c r="I518" s="107"/>
    </row>
    <row r="519" spans="1:9">
      <c r="A519" s="107"/>
      <c r="B519" s="130"/>
      <c r="C519" s="107"/>
      <c r="D519" s="107"/>
      <c r="E519" s="107"/>
      <c r="F519" s="107"/>
      <c r="G519" s="107"/>
      <c r="H519" s="107"/>
      <c r="I519" s="107"/>
    </row>
    <row r="520" spans="1:9">
      <c r="A520" s="107"/>
      <c r="B520" s="130"/>
      <c r="C520" s="107"/>
      <c r="D520" s="107"/>
      <c r="E520" s="107"/>
      <c r="F520" s="107"/>
      <c r="G520" s="107"/>
      <c r="H520" s="107"/>
      <c r="I520" s="107"/>
    </row>
    <row r="521" spans="1:9">
      <c r="A521" s="107"/>
      <c r="B521" s="130"/>
      <c r="C521" s="107"/>
      <c r="D521" s="107"/>
      <c r="E521" s="107"/>
      <c r="F521" s="107"/>
      <c r="G521" s="107"/>
      <c r="H521" s="107"/>
      <c r="I521" s="107"/>
    </row>
    <row r="522" spans="1:9">
      <c r="A522" s="107"/>
      <c r="B522" s="130"/>
      <c r="C522" s="107"/>
      <c r="D522" s="107"/>
      <c r="E522" s="107"/>
      <c r="F522" s="107"/>
      <c r="G522" s="107"/>
      <c r="H522" s="107"/>
      <c r="I522" s="107"/>
    </row>
    <row r="523" spans="1:9">
      <c r="A523" s="107"/>
      <c r="B523" s="130"/>
      <c r="C523" s="107"/>
      <c r="D523" s="107"/>
      <c r="E523" s="107"/>
      <c r="F523" s="107"/>
      <c r="G523" s="107"/>
      <c r="H523" s="107"/>
      <c r="I523" s="107"/>
    </row>
    <row r="524" spans="1:9">
      <c r="A524" s="107"/>
      <c r="B524" s="130"/>
      <c r="C524" s="107"/>
      <c r="D524" s="107"/>
      <c r="E524" s="107"/>
      <c r="F524" s="107"/>
      <c r="G524" s="107"/>
      <c r="H524" s="107"/>
      <c r="I524" s="107"/>
    </row>
    <row r="525" spans="1:9">
      <c r="A525" s="107"/>
      <c r="B525" s="130"/>
      <c r="C525" s="107"/>
      <c r="D525" s="107"/>
      <c r="E525" s="107"/>
      <c r="F525" s="107"/>
      <c r="G525" s="107"/>
      <c r="H525" s="107"/>
      <c r="I525" s="107"/>
    </row>
    <row r="526" spans="1:9">
      <c r="A526" s="107"/>
      <c r="B526" s="130"/>
      <c r="C526" s="107"/>
      <c r="D526" s="107"/>
      <c r="E526" s="107"/>
      <c r="F526" s="107"/>
      <c r="G526" s="107"/>
      <c r="H526" s="107"/>
      <c r="I526" s="107"/>
    </row>
    <row r="527" spans="1:9">
      <c r="A527" s="107"/>
      <c r="B527" s="130"/>
      <c r="C527" s="107"/>
      <c r="D527" s="107"/>
      <c r="E527" s="107"/>
      <c r="F527" s="107"/>
      <c r="G527" s="107"/>
      <c r="H527" s="107"/>
      <c r="I527" s="107"/>
    </row>
    <row r="528" spans="1:9">
      <c r="A528" s="107"/>
      <c r="B528" s="130"/>
      <c r="C528" s="107"/>
      <c r="D528" s="107"/>
      <c r="E528" s="107"/>
      <c r="F528" s="107"/>
      <c r="G528" s="107"/>
      <c r="H528" s="107"/>
      <c r="I528" s="107"/>
    </row>
    <row r="529" spans="1:9">
      <c r="A529" s="107"/>
      <c r="B529" s="130"/>
      <c r="C529" s="107"/>
      <c r="D529" s="107"/>
      <c r="E529" s="107"/>
      <c r="F529" s="107"/>
      <c r="G529" s="107"/>
      <c r="H529" s="107"/>
      <c r="I529" s="107"/>
    </row>
    <row r="530" spans="1:9">
      <c r="A530" s="107"/>
      <c r="B530" s="130"/>
      <c r="C530" s="107"/>
      <c r="D530" s="107"/>
      <c r="E530" s="107"/>
      <c r="F530" s="107"/>
      <c r="G530" s="107"/>
      <c r="H530" s="107"/>
      <c r="I530" s="107"/>
    </row>
    <row r="531" spans="1:9">
      <c r="A531" s="107"/>
      <c r="B531" s="130"/>
      <c r="C531" s="107"/>
      <c r="D531" s="107"/>
      <c r="E531" s="107"/>
      <c r="F531" s="107"/>
      <c r="G531" s="107"/>
      <c r="H531" s="107"/>
      <c r="I531" s="107"/>
    </row>
    <row r="532" spans="1:9">
      <c r="A532" s="107"/>
      <c r="B532" s="130"/>
      <c r="C532" s="107"/>
      <c r="D532" s="107"/>
      <c r="E532" s="107"/>
      <c r="F532" s="107"/>
      <c r="G532" s="107"/>
      <c r="H532" s="107"/>
      <c r="I532" s="107"/>
    </row>
    <row r="533" spans="1:9">
      <c r="A533" s="107"/>
      <c r="B533" s="130"/>
      <c r="C533" s="107"/>
      <c r="D533" s="107"/>
      <c r="E533" s="107"/>
      <c r="F533" s="107"/>
      <c r="G533" s="107"/>
      <c r="H533" s="107"/>
      <c r="I533" s="107"/>
    </row>
    <row r="534" spans="1:9">
      <c r="A534" s="107"/>
      <c r="B534" s="130"/>
      <c r="C534" s="107"/>
      <c r="D534" s="107"/>
      <c r="E534" s="107"/>
      <c r="F534" s="107"/>
      <c r="G534" s="107"/>
      <c r="H534" s="107"/>
      <c r="I534" s="107"/>
    </row>
    <row r="535" spans="1:9">
      <c r="A535" s="107"/>
      <c r="B535" s="130"/>
      <c r="C535" s="107"/>
      <c r="D535" s="107"/>
      <c r="E535" s="107"/>
      <c r="F535" s="107"/>
      <c r="G535" s="107"/>
      <c r="H535" s="107"/>
      <c r="I535" s="107"/>
    </row>
    <row r="536" spans="1:9">
      <c r="A536" s="107"/>
      <c r="B536" s="130"/>
      <c r="C536" s="107"/>
      <c r="D536" s="107"/>
      <c r="E536" s="107"/>
      <c r="F536" s="107"/>
      <c r="G536" s="107"/>
      <c r="H536" s="107"/>
      <c r="I536" s="107"/>
    </row>
    <row r="537" spans="1:9">
      <c r="A537" s="107"/>
      <c r="B537" s="130"/>
      <c r="C537" s="107"/>
      <c r="D537" s="107"/>
      <c r="E537" s="107"/>
      <c r="F537" s="107"/>
      <c r="G537" s="107"/>
      <c r="H537" s="107"/>
      <c r="I537" s="107"/>
    </row>
    <row r="538" spans="1:9">
      <c r="A538" s="107"/>
      <c r="B538" s="130"/>
      <c r="C538" s="107"/>
      <c r="D538" s="107"/>
      <c r="E538" s="107"/>
      <c r="F538" s="107"/>
      <c r="G538" s="107"/>
      <c r="H538" s="107"/>
      <c r="I538" s="107"/>
    </row>
    <row r="539" spans="1:9">
      <c r="A539" s="107"/>
      <c r="B539" s="130"/>
      <c r="C539" s="107"/>
      <c r="D539" s="107"/>
      <c r="E539" s="107"/>
      <c r="F539" s="107"/>
      <c r="G539" s="107"/>
      <c r="H539" s="107"/>
      <c r="I539" s="107"/>
    </row>
    <row r="540" spans="1:9">
      <c r="A540" s="107"/>
      <c r="B540" s="130"/>
      <c r="C540" s="107"/>
      <c r="D540" s="107"/>
      <c r="E540" s="107"/>
      <c r="F540" s="107"/>
      <c r="G540" s="107"/>
      <c r="H540" s="107"/>
      <c r="I540" s="107"/>
    </row>
    <row r="541" spans="1:9">
      <c r="A541" s="107"/>
      <c r="B541" s="130"/>
      <c r="C541" s="107"/>
      <c r="D541" s="107"/>
      <c r="E541" s="107"/>
      <c r="F541" s="107"/>
      <c r="G541" s="107"/>
      <c r="H541" s="107"/>
      <c r="I541" s="107"/>
    </row>
    <row r="542" spans="1:9">
      <c r="A542" s="107"/>
      <c r="B542" s="130"/>
      <c r="C542" s="107"/>
      <c r="D542" s="107"/>
      <c r="E542" s="107"/>
      <c r="F542" s="107"/>
      <c r="G542" s="107"/>
      <c r="H542" s="107"/>
      <c r="I542" s="107"/>
    </row>
    <row r="543" spans="1:9">
      <c r="A543" s="107"/>
      <c r="B543" s="130"/>
      <c r="C543" s="107"/>
      <c r="D543" s="107"/>
      <c r="E543" s="107"/>
      <c r="F543" s="107"/>
      <c r="G543" s="107"/>
      <c r="H543" s="107"/>
      <c r="I543" s="107"/>
    </row>
    <row r="544" spans="1:9">
      <c r="A544" s="107"/>
      <c r="B544" s="130"/>
      <c r="C544" s="107"/>
      <c r="D544" s="107"/>
      <c r="E544" s="107"/>
      <c r="F544" s="107"/>
      <c r="G544" s="107"/>
      <c r="H544" s="107"/>
      <c r="I544" s="107"/>
    </row>
    <row r="545" spans="1:9">
      <c r="A545" s="107"/>
      <c r="B545" s="130"/>
      <c r="C545" s="107"/>
      <c r="D545" s="107"/>
      <c r="E545" s="107"/>
      <c r="F545" s="107"/>
      <c r="G545" s="107"/>
      <c r="H545" s="107"/>
      <c r="I545" s="107"/>
    </row>
    <row r="546" spans="1:9">
      <c r="A546" s="107"/>
      <c r="B546" s="130"/>
      <c r="C546" s="107"/>
      <c r="D546" s="107"/>
      <c r="E546" s="107"/>
      <c r="F546" s="107"/>
      <c r="G546" s="107"/>
      <c r="H546" s="107"/>
      <c r="I546" s="107"/>
    </row>
    <row r="547" spans="1:9">
      <c r="A547" s="107"/>
      <c r="B547" s="130"/>
      <c r="C547" s="107"/>
      <c r="D547" s="107"/>
      <c r="E547" s="107"/>
      <c r="F547" s="107"/>
      <c r="G547" s="107"/>
      <c r="H547" s="107"/>
      <c r="I547" s="107"/>
    </row>
    <row r="548" spans="1:9">
      <c r="A548" s="107"/>
      <c r="B548" s="130"/>
      <c r="C548" s="107"/>
      <c r="D548" s="107"/>
      <c r="E548" s="107"/>
      <c r="F548" s="107"/>
      <c r="G548" s="107"/>
      <c r="H548" s="107"/>
      <c r="I548" s="107"/>
    </row>
    <row r="549" spans="1:9">
      <c r="A549" s="107"/>
      <c r="B549" s="130"/>
      <c r="C549" s="107"/>
      <c r="D549" s="107"/>
      <c r="E549" s="107"/>
      <c r="F549" s="107"/>
      <c r="G549" s="107"/>
      <c r="H549" s="107"/>
      <c r="I549" s="107"/>
    </row>
    <row r="550" spans="1:9">
      <c r="A550" s="107"/>
      <c r="B550" s="130"/>
      <c r="C550" s="107"/>
      <c r="D550" s="107"/>
      <c r="E550" s="107"/>
      <c r="F550" s="107"/>
      <c r="G550" s="107"/>
      <c r="H550" s="107"/>
      <c r="I550" s="107"/>
    </row>
    <row r="551" spans="1:9">
      <c r="A551" s="107"/>
      <c r="B551" s="130"/>
      <c r="C551" s="107"/>
      <c r="D551" s="107"/>
      <c r="E551" s="107"/>
      <c r="F551" s="107"/>
      <c r="G551" s="107"/>
      <c r="H551" s="107"/>
      <c r="I551" s="107"/>
    </row>
    <row r="552" spans="1:9">
      <c r="A552" s="107"/>
      <c r="B552" s="130"/>
      <c r="C552" s="107"/>
      <c r="D552" s="107"/>
      <c r="E552" s="107"/>
      <c r="F552" s="107"/>
      <c r="G552" s="107"/>
      <c r="H552" s="107"/>
      <c r="I552" s="107"/>
    </row>
    <row r="553" spans="1:9">
      <c r="A553" s="107"/>
      <c r="B553" s="130"/>
      <c r="C553" s="107"/>
      <c r="D553" s="107"/>
      <c r="E553" s="107"/>
      <c r="F553" s="107"/>
      <c r="G553" s="107"/>
      <c r="H553" s="107"/>
      <c r="I553" s="107"/>
    </row>
    <row r="554" spans="1:9">
      <c r="A554" s="107"/>
      <c r="B554" s="130"/>
      <c r="C554" s="107"/>
      <c r="D554" s="107"/>
      <c r="E554" s="107"/>
      <c r="F554" s="107"/>
      <c r="G554" s="107"/>
      <c r="H554" s="107"/>
      <c r="I554" s="107"/>
    </row>
    <row r="555" spans="1:9">
      <c r="A555" s="107"/>
      <c r="B555" s="130"/>
      <c r="C555" s="107"/>
      <c r="D555" s="107"/>
      <c r="E555" s="107"/>
      <c r="F555" s="107"/>
      <c r="G555" s="107"/>
      <c r="H555" s="107"/>
      <c r="I555" s="107"/>
    </row>
    <row r="556" spans="1:9">
      <c r="A556" s="107"/>
      <c r="B556" s="130"/>
      <c r="C556" s="107"/>
      <c r="D556" s="107"/>
      <c r="E556" s="107"/>
      <c r="F556" s="107"/>
      <c r="G556" s="107"/>
      <c r="H556" s="107"/>
      <c r="I556" s="107"/>
    </row>
    <row r="557" spans="1:9">
      <c r="A557" s="107"/>
      <c r="B557" s="130"/>
      <c r="C557" s="107"/>
      <c r="D557" s="107"/>
      <c r="E557" s="107"/>
      <c r="F557" s="107"/>
      <c r="G557" s="107"/>
      <c r="H557" s="107"/>
      <c r="I557" s="107"/>
    </row>
    <row r="558" spans="1:9">
      <c r="A558" s="107"/>
      <c r="B558" s="130"/>
      <c r="C558" s="107"/>
      <c r="D558" s="107"/>
      <c r="E558" s="107"/>
      <c r="F558" s="107"/>
      <c r="G558" s="107"/>
      <c r="H558" s="107"/>
      <c r="I558" s="107"/>
    </row>
    <row r="559" spans="1:9">
      <c r="A559" s="107"/>
      <c r="B559" s="130"/>
      <c r="C559" s="107"/>
      <c r="D559" s="107"/>
      <c r="E559" s="107"/>
      <c r="F559" s="107"/>
      <c r="G559" s="107"/>
      <c r="H559" s="107"/>
      <c r="I559" s="107"/>
    </row>
    <row r="560" spans="1:9">
      <c r="A560" s="107"/>
      <c r="B560" s="130"/>
      <c r="C560" s="107"/>
      <c r="D560" s="107"/>
      <c r="E560" s="107"/>
      <c r="F560" s="107"/>
      <c r="G560" s="107"/>
      <c r="H560" s="107"/>
      <c r="I560" s="107"/>
    </row>
    <row r="561" spans="1:9">
      <c r="A561" s="107"/>
      <c r="B561" s="130"/>
      <c r="C561" s="107"/>
      <c r="D561" s="107"/>
      <c r="E561" s="107"/>
      <c r="F561" s="107"/>
      <c r="G561" s="107"/>
      <c r="H561" s="107"/>
      <c r="I561" s="107"/>
    </row>
    <row r="562" spans="1:9">
      <c r="A562" s="107"/>
      <c r="B562" s="130"/>
      <c r="C562" s="107"/>
      <c r="D562" s="107"/>
      <c r="E562" s="107"/>
      <c r="F562" s="107"/>
      <c r="G562" s="107"/>
      <c r="H562" s="107"/>
      <c r="I562" s="107"/>
    </row>
    <row r="563" spans="1:9">
      <c r="A563" s="107"/>
      <c r="B563" s="130"/>
      <c r="C563" s="107"/>
      <c r="D563" s="107"/>
      <c r="E563" s="107"/>
      <c r="F563" s="107"/>
      <c r="G563" s="107"/>
      <c r="H563" s="107"/>
      <c r="I563" s="107"/>
    </row>
    <row r="564" spans="1:9">
      <c r="A564" s="107"/>
      <c r="B564" s="130"/>
      <c r="C564" s="107"/>
      <c r="D564" s="107"/>
      <c r="E564" s="107"/>
      <c r="F564" s="107"/>
      <c r="G564" s="107"/>
      <c r="H564" s="107"/>
      <c r="I564" s="107"/>
    </row>
    <row r="565" spans="1:9">
      <c r="A565" s="107"/>
      <c r="B565" s="130"/>
      <c r="C565" s="107"/>
      <c r="D565" s="107"/>
      <c r="E565" s="107"/>
      <c r="F565" s="107"/>
      <c r="G565" s="107"/>
      <c r="H565" s="107"/>
      <c r="I565" s="107"/>
    </row>
    <row r="566" spans="1:9">
      <c r="A566" s="107"/>
      <c r="B566" s="130"/>
      <c r="C566" s="107"/>
      <c r="D566" s="107"/>
      <c r="E566" s="107"/>
      <c r="F566" s="107"/>
      <c r="G566" s="107"/>
      <c r="H566" s="107"/>
      <c r="I566" s="107"/>
    </row>
    <row r="567" spans="1:9">
      <c r="A567" s="107"/>
      <c r="B567" s="130"/>
      <c r="C567" s="107"/>
      <c r="D567" s="107"/>
      <c r="E567" s="107"/>
      <c r="F567" s="107"/>
      <c r="G567" s="107"/>
      <c r="H567" s="107"/>
      <c r="I567" s="107"/>
    </row>
    <row r="568" spans="1:9">
      <c r="A568" s="107"/>
      <c r="B568" s="130"/>
      <c r="C568" s="107"/>
      <c r="D568" s="107"/>
      <c r="E568" s="107"/>
      <c r="F568" s="107"/>
      <c r="G568" s="107"/>
      <c r="H568" s="107"/>
      <c r="I568" s="107"/>
    </row>
    <row r="569" spans="1:9">
      <c r="A569" s="107"/>
      <c r="B569" s="130"/>
      <c r="C569" s="107"/>
      <c r="D569" s="107"/>
      <c r="E569" s="107"/>
      <c r="F569" s="107"/>
      <c r="G569" s="107"/>
      <c r="H569" s="107"/>
      <c r="I569" s="107"/>
    </row>
    <row r="570" spans="1:9">
      <c r="A570" s="107"/>
      <c r="B570" s="130"/>
      <c r="C570" s="107"/>
      <c r="D570" s="107"/>
      <c r="E570" s="107"/>
      <c r="F570" s="107"/>
      <c r="G570" s="107"/>
      <c r="H570" s="107"/>
      <c r="I570" s="107"/>
    </row>
    <row r="571" spans="1:9">
      <c r="A571" s="107"/>
      <c r="B571" s="130"/>
      <c r="C571" s="107"/>
      <c r="D571" s="107"/>
      <c r="E571" s="107"/>
      <c r="F571" s="107"/>
      <c r="G571" s="107"/>
      <c r="H571" s="107"/>
      <c r="I571" s="107"/>
    </row>
    <row r="572" spans="1:9">
      <c r="A572" s="107"/>
      <c r="B572" s="130"/>
      <c r="C572" s="107"/>
      <c r="D572" s="107"/>
      <c r="E572" s="107"/>
      <c r="F572" s="107"/>
      <c r="G572" s="107"/>
      <c r="H572" s="107"/>
      <c r="I572" s="107"/>
    </row>
    <row r="573" spans="1:9">
      <c r="A573" s="107"/>
      <c r="B573" s="130"/>
      <c r="C573" s="107"/>
      <c r="D573" s="107"/>
      <c r="E573" s="107"/>
      <c r="F573" s="107"/>
      <c r="G573" s="107"/>
      <c r="H573" s="107"/>
      <c r="I573" s="107"/>
    </row>
    <row r="574" spans="1:9">
      <c r="A574" s="107"/>
      <c r="B574" s="130"/>
      <c r="C574" s="107"/>
      <c r="D574" s="107"/>
      <c r="E574" s="107"/>
      <c r="F574" s="107"/>
      <c r="G574" s="107"/>
      <c r="H574" s="107"/>
      <c r="I574" s="107"/>
    </row>
  </sheetData>
  <mergeCells count="39">
    <mergeCell ref="A7:J7"/>
    <mergeCell ref="A1:J1"/>
    <mergeCell ref="A2:J3"/>
    <mergeCell ref="A4:J4"/>
    <mergeCell ref="A5:J5"/>
    <mergeCell ref="A6:J6"/>
    <mergeCell ref="A18:J18"/>
    <mergeCell ref="C8:D9"/>
    <mergeCell ref="E8:E9"/>
    <mergeCell ref="F8:G9"/>
    <mergeCell ref="C10:D10"/>
    <mergeCell ref="F10:G10"/>
    <mergeCell ref="A12:J12"/>
    <mergeCell ref="A13:I13"/>
    <mergeCell ref="A14:J14"/>
    <mergeCell ref="A15:J15"/>
    <mergeCell ref="A16:J16"/>
    <mergeCell ref="A17:J17"/>
    <mergeCell ref="A19:J19"/>
    <mergeCell ref="A20:J20"/>
    <mergeCell ref="A21:J21"/>
    <mergeCell ref="A22:C22"/>
    <mergeCell ref="A23:J23"/>
    <mergeCell ref="A36:J36"/>
    <mergeCell ref="G24:G25"/>
    <mergeCell ref="H24:H25"/>
    <mergeCell ref="B29:F29"/>
    <mergeCell ref="B30:B31"/>
    <mergeCell ref="C30:C31"/>
    <mergeCell ref="D30:D31"/>
    <mergeCell ref="E30:E31"/>
    <mergeCell ref="F30:F31"/>
    <mergeCell ref="G30:G31"/>
    <mergeCell ref="H30:H31"/>
    <mergeCell ref="B24:B25"/>
    <mergeCell ref="C24:C25"/>
    <mergeCell ref="D24:D25"/>
    <mergeCell ref="E24:E25"/>
    <mergeCell ref="F24:F25"/>
  </mergeCells>
  <pageMargins left="0.78" right="0.21" top="0.34" bottom="0.3" header="0.23" footer="0.2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bv_abc4</vt:lpstr>
      <vt:lpstr>МАТЕР</vt:lpstr>
      <vt:lpstr>всп форма</vt:lpstr>
      <vt:lpstr>Б820</vt:lpstr>
      <vt:lpstr>bv_abc4!Заголовки_для_печати</vt:lpstr>
      <vt:lpstr>МАТЕР!Заголовки_для_печати</vt:lpstr>
      <vt:lpstr>bv_abc4!Область_печати</vt:lpstr>
      <vt:lpstr>'всп форма'!Область_печати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sdto-6</cp:lastModifiedBy>
  <cp:lastPrinted>2022-03-07T05:41:47Z</cp:lastPrinted>
  <dcterms:created xsi:type="dcterms:W3CDTF">2008-02-01T06:52:42Z</dcterms:created>
  <dcterms:modified xsi:type="dcterms:W3CDTF">2022-04-06T07:25:46Z</dcterms:modified>
</cp:coreProperties>
</file>